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29160431L\Documents\PAGINA WEB\DOCUMENTACIÓN\INFORMES Y RESÚMENES\"/>
    </mc:Choice>
  </mc:AlternateContent>
  <xr:revisionPtr revIDLastSave="0" documentId="13_ncr:1_{239F9AF4-85BD-4020-8E73-53AA9B8F6B30}" xr6:coauthVersionLast="45" xr6:coauthVersionMax="45" xr10:uidLastSave="{00000000-0000-0000-0000-000000000000}"/>
  <bookViews>
    <workbookView xWindow="-120" yWindow="-120" windowWidth="29040" windowHeight="15840" xr2:uid="{E3150BDE-5E61-4709-91FC-52821866761B}"/>
  </bookViews>
  <sheets>
    <sheet name="periodificación compon-invers" sheetId="1" r:id="rId1"/>
  </sheets>
  <definedNames>
    <definedName name="_xlnm.Print_Area" localSheetId="0">'periodificación compon-invers'!$A$1:$L$172</definedName>
    <definedName name="_xlnm.Print_Titles" localSheetId="0">'periodificación compon-invers'!$1:$1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5" i="1" l="1"/>
  <c r="K175" i="1"/>
  <c r="J175" i="1"/>
  <c r="I175" i="1"/>
  <c r="H175" i="1"/>
  <c r="G175" i="1"/>
  <c r="F175" i="1"/>
  <c r="D175" i="1"/>
  <c r="L172" i="1" l="1"/>
  <c r="K172" i="1"/>
  <c r="J172" i="1"/>
  <c r="I172" i="1"/>
  <c r="H172" i="1"/>
  <c r="G172" i="1"/>
  <c r="F172" i="1"/>
  <c r="E172" i="1"/>
  <c r="D172" i="1"/>
  <c r="L162" i="1"/>
  <c r="K162" i="1"/>
  <c r="J162" i="1"/>
  <c r="I162" i="1"/>
  <c r="H162" i="1"/>
  <c r="G162" i="1"/>
  <c r="F162" i="1"/>
  <c r="E162" i="1"/>
  <c r="D162" i="1"/>
  <c r="L158" i="1"/>
  <c r="K158" i="1"/>
  <c r="J158" i="1"/>
  <c r="I158" i="1"/>
  <c r="H158" i="1"/>
  <c r="G158" i="1"/>
  <c r="F158" i="1"/>
  <c r="E158" i="1"/>
  <c r="D158" i="1"/>
  <c r="L148" i="1"/>
  <c r="K148" i="1"/>
  <c r="J148" i="1"/>
  <c r="I148" i="1"/>
  <c r="H148" i="1"/>
  <c r="G148" i="1"/>
  <c r="F148" i="1"/>
  <c r="E148" i="1"/>
  <c r="D148" i="1"/>
  <c r="L142" i="1"/>
  <c r="K142" i="1"/>
  <c r="J142" i="1"/>
  <c r="I142" i="1"/>
  <c r="H142" i="1"/>
  <c r="G142" i="1"/>
  <c r="F142" i="1"/>
  <c r="D141" i="1"/>
  <c r="D140" i="1"/>
  <c r="D139" i="1"/>
  <c r="L138" i="1"/>
  <c r="K138" i="1"/>
  <c r="J138" i="1"/>
  <c r="I138" i="1"/>
  <c r="H138" i="1"/>
  <c r="G138" i="1"/>
  <c r="F138" i="1"/>
  <c r="D138" i="1"/>
  <c r="D137" i="1"/>
  <c r="E137" i="1" s="1"/>
  <c r="E138" i="1" s="1"/>
  <c r="L136" i="1"/>
  <c r="K136" i="1"/>
  <c r="J136" i="1"/>
  <c r="I136" i="1"/>
  <c r="H136" i="1"/>
  <c r="G136" i="1"/>
  <c r="F136" i="1"/>
  <c r="D135" i="1"/>
  <c r="D134" i="1"/>
  <c r="D133" i="1"/>
  <c r="L132" i="1"/>
  <c r="K132" i="1"/>
  <c r="J132" i="1"/>
  <c r="I132" i="1"/>
  <c r="H132" i="1"/>
  <c r="G132" i="1"/>
  <c r="F132" i="1"/>
  <c r="D131" i="1"/>
  <c r="D130" i="1"/>
  <c r="E130" i="1" s="1"/>
  <c r="D129" i="1"/>
  <c r="E129" i="1" s="1"/>
  <c r="D128" i="1"/>
  <c r="D127" i="1"/>
  <c r="D126" i="1"/>
  <c r="D125" i="1"/>
  <c r="D132" i="1" s="1"/>
  <c r="L124" i="1"/>
  <c r="K124" i="1"/>
  <c r="J124" i="1"/>
  <c r="I124" i="1"/>
  <c r="H124" i="1"/>
  <c r="G124" i="1"/>
  <c r="F124" i="1"/>
  <c r="D123" i="1"/>
  <c r="E123" i="1" s="1"/>
  <c r="D122" i="1"/>
  <c r="E122" i="1" s="1"/>
  <c r="D121" i="1"/>
  <c r="D120" i="1"/>
  <c r="D119" i="1"/>
  <c r="D124" i="1" s="1"/>
  <c r="E121" i="1" s="1"/>
  <c r="L118" i="1"/>
  <c r="K118" i="1"/>
  <c r="J118" i="1"/>
  <c r="I118" i="1"/>
  <c r="H118" i="1"/>
  <c r="G118" i="1"/>
  <c r="F118" i="1"/>
  <c r="D117" i="1"/>
  <c r="D116" i="1"/>
  <c r="D115" i="1"/>
  <c r="D114" i="1"/>
  <c r="D113" i="1"/>
  <c r="D112" i="1"/>
  <c r="L111" i="1"/>
  <c r="K111" i="1"/>
  <c r="J111" i="1"/>
  <c r="I111" i="1"/>
  <c r="H111" i="1"/>
  <c r="G111" i="1"/>
  <c r="F111" i="1"/>
  <c r="D110" i="1"/>
  <c r="D109" i="1"/>
  <c r="D108" i="1"/>
  <c r="D107" i="1"/>
  <c r="L106" i="1"/>
  <c r="K106" i="1"/>
  <c r="J106" i="1"/>
  <c r="I106" i="1"/>
  <c r="H106" i="1"/>
  <c r="G106" i="1"/>
  <c r="F106" i="1"/>
  <c r="D105" i="1"/>
  <c r="E105" i="1" s="1"/>
  <c r="D104" i="1"/>
  <c r="E104" i="1" s="1"/>
  <c r="D103" i="1"/>
  <c r="D102" i="1"/>
  <c r="D106" i="1" s="1"/>
  <c r="E103" i="1" s="1"/>
  <c r="L101" i="1"/>
  <c r="K101" i="1"/>
  <c r="J101" i="1"/>
  <c r="I101" i="1"/>
  <c r="H101" i="1"/>
  <c r="G101" i="1"/>
  <c r="F101" i="1"/>
  <c r="D100" i="1"/>
  <c r="D99" i="1"/>
  <c r="D98" i="1"/>
  <c r="D97" i="1"/>
  <c r="D96" i="1"/>
  <c r="D95" i="1"/>
  <c r="L94" i="1"/>
  <c r="K94" i="1"/>
  <c r="J94" i="1"/>
  <c r="I94" i="1"/>
  <c r="H94" i="1"/>
  <c r="G94" i="1"/>
  <c r="F94" i="1"/>
  <c r="D93" i="1"/>
  <c r="E93" i="1" s="1"/>
  <c r="D92" i="1"/>
  <c r="D91" i="1"/>
  <c r="D90" i="1"/>
  <c r="E90" i="1" s="1"/>
  <c r="D89" i="1"/>
  <c r="D88" i="1"/>
  <c r="E88" i="1" s="1"/>
  <c r="D87" i="1"/>
  <c r="E87" i="1" s="1"/>
  <c r="D86" i="1"/>
  <c r="D85" i="1"/>
  <c r="D94" i="1" s="1"/>
  <c r="L84" i="1"/>
  <c r="K84" i="1"/>
  <c r="J84" i="1"/>
  <c r="I84" i="1"/>
  <c r="H84" i="1"/>
  <c r="G84" i="1"/>
  <c r="F84" i="1"/>
  <c r="D83" i="1"/>
  <c r="D84" i="1" s="1"/>
  <c r="L82" i="1"/>
  <c r="K82" i="1"/>
  <c r="J82" i="1"/>
  <c r="I82" i="1"/>
  <c r="H82" i="1"/>
  <c r="G82" i="1"/>
  <c r="F82" i="1"/>
  <c r="D81" i="1"/>
  <c r="D80" i="1"/>
  <c r="D79" i="1"/>
  <c r="D78" i="1"/>
  <c r="D77" i="1"/>
  <c r="D76" i="1"/>
  <c r="D75" i="1"/>
  <c r="D74" i="1"/>
  <c r="D73" i="1"/>
  <c r="L72" i="1"/>
  <c r="K72" i="1"/>
  <c r="J72" i="1"/>
  <c r="I72" i="1"/>
  <c r="H72" i="1"/>
  <c r="G72" i="1"/>
  <c r="F72" i="1"/>
  <c r="D71" i="1"/>
  <c r="D70" i="1"/>
  <c r="D69" i="1"/>
  <c r="D68" i="1"/>
  <c r="L67" i="1"/>
  <c r="K67" i="1"/>
  <c r="J67" i="1"/>
  <c r="I67" i="1"/>
  <c r="H67" i="1"/>
  <c r="G67" i="1"/>
  <c r="F67" i="1"/>
  <c r="D66" i="1"/>
  <c r="D65" i="1"/>
  <c r="D64" i="1"/>
  <c r="D63" i="1"/>
  <c r="D62" i="1"/>
  <c r="L61" i="1"/>
  <c r="K61" i="1"/>
  <c r="J61" i="1"/>
  <c r="I61" i="1"/>
  <c r="H61" i="1"/>
  <c r="G61" i="1"/>
  <c r="F61" i="1"/>
  <c r="D60" i="1"/>
  <c r="D59" i="1"/>
  <c r="D58" i="1"/>
  <c r="L57" i="1"/>
  <c r="K57" i="1"/>
  <c r="J57" i="1"/>
  <c r="I57" i="1"/>
  <c r="H57" i="1"/>
  <c r="G57" i="1"/>
  <c r="F57" i="1"/>
  <c r="D56" i="1"/>
  <c r="D55" i="1"/>
  <c r="D54" i="1"/>
  <c r="D53" i="1"/>
  <c r="D52" i="1"/>
  <c r="D57" i="1" s="1"/>
  <c r="L51" i="1"/>
  <c r="K51" i="1"/>
  <c r="J51" i="1"/>
  <c r="I51" i="1"/>
  <c r="H51" i="1"/>
  <c r="G51" i="1"/>
  <c r="F51" i="1"/>
  <c r="D50" i="1"/>
  <c r="D51" i="1" s="1"/>
  <c r="L49" i="1"/>
  <c r="K49" i="1"/>
  <c r="J49" i="1"/>
  <c r="I49" i="1"/>
  <c r="H49" i="1"/>
  <c r="G49" i="1"/>
  <c r="F49" i="1"/>
  <c r="D48" i="1"/>
  <c r="D49" i="1" s="1"/>
  <c r="E48" i="1" s="1"/>
  <c r="E49" i="1" s="1"/>
  <c r="L47" i="1"/>
  <c r="K47" i="1"/>
  <c r="J47" i="1"/>
  <c r="I47" i="1"/>
  <c r="H47" i="1"/>
  <c r="G47" i="1"/>
  <c r="F47" i="1"/>
  <c r="D46" i="1"/>
  <c r="D45" i="1"/>
  <c r="D44" i="1"/>
  <c r="D47" i="1" s="1"/>
  <c r="E44" i="1" s="1"/>
  <c r="L43" i="1"/>
  <c r="K43" i="1"/>
  <c r="J43" i="1"/>
  <c r="I43" i="1"/>
  <c r="H43" i="1"/>
  <c r="G43" i="1"/>
  <c r="F43" i="1"/>
  <c r="D42" i="1"/>
  <c r="D41" i="1"/>
  <c r="D40" i="1"/>
  <c r="D43" i="1" s="1"/>
  <c r="E40" i="1" s="1"/>
  <c r="L39" i="1"/>
  <c r="K39" i="1"/>
  <c r="J39" i="1"/>
  <c r="I39" i="1"/>
  <c r="H39" i="1"/>
  <c r="G39" i="1"/>
  <c r="F39" i="1"/>
  <c r="D38" i="1"/>
  <c r="E38" i="1" s="1"/>
  <c r="D37" i="1"/>
  <c r="D36" i="1"/>
  <c r="D35" i="1"/>
  <c r="D39" i="1" s="1"/>
  <c r="E36" i="1" s="1"/>
  <c r="L34" i="1"/>
  <c r="K34" i="1"/>
  <c r="J34" i="1"/>
  <c r="I34" i="1"/>
  <c r="H34" i="1"/>
  <c r="G34" i="1"/>
  <c r="F34" i="1"/>
  <c r="D33" i="1"/>
  <c r="D32" i="1"/>
  <c r="D31" i="1"/>
  <c r="D30" i="1"/>
  <c r="L29" i="1"/>
  <c r="K29" i="1"/>
  <c r="J29" i="1"/>
  <c r="I29" i="1"/>
  <c r="H29" i="1"/>
  <c r="G29" i="1"/>
  <c r="F29" i="1"/>
  <c r="D28" i="1"/>
  <c r="D27" i="1"/>
  <c r="D26" i="1"/>
  <c r="D29" i="1" s="1"/>
  <c r="D25" i="1"/>
  <c r="L24" i="1"/>
  <c r="K24" i="1"/>
  <c r="J24" i="1"/>
  <c r="I24" i="1"/>
  <c r="H24" i="1"/>
  <c r="G24" i="1"/>
  <c r="F24" i="1"/>
  <c r="D23" i="1"/>
  <c r="D22" i="1"/>
  <c r="D21" i="1"/>
  <c r="D20" i="1"/>
  <c r="D19" i="1"/>
  <c r="D18" i="1"/>
  <c r="D17" i="1"/>
  <c r="D16" i="1"/>
  <c r="D15" i="1"/>
  <c r="D14" i="1"/>
  <c r="D13" i="1"/>
  <c r="L12" i="1"/>
  <c r="K12" i="1"/>
  <c r="J12" i="1"/>
  <c r="I12" i="1"/>
  <c r="H12" i="1"/>
  <c r="G12" i="1"/>
  <c r="F12" i="1"/>
  <c r="D11" i="1"/>
  <c r="D10" i="1"/>
  <c r="D9" i="1"/>
  <c r="D8" i="1"/>
  <c r="D7" i="1"/>
  <c r="D6" i="1"/>
  <c r="L5" i="1"/>
  <c r="K5" i="1"/>
  <c r="J5" i="1"/>
  <c r="I5" i="1"/>
  <c r="H5" i="1"/>
  <c r="G5" i="1"/>
  <c r="F5" i="1"/>
  <c r="D4" i="1"/>
  <c r="D3" i="1"/>
  <c r="D2" i="1"/>
  <c r="E14" i="1" l="1"/>
  <c r="E20" i="1"/>
  <c r="E25" i="1"/>
  <c r="E28" i="1"/>
  <c r="E116" i="1"/>
  <c r="E139" i="1"/>
  <c r="E27" i="1"/>
  <c r="E33" i="1"/>
  <c r="E45" i="1"/>
  <c r="E47" i="1" s="1"/>
  <c r="E63" i="1"/>
  <c r="E16" i="1"/>
  <c r="E22" i="1"/>
  <c r="E46" i="1"/>
  <c r="E56" i="1"/>
  <c r="E53" i="1"/>
  <c r="E58" i="1"/>
  <c r="E70" i="1"/>
  <c r="E100" i="1"/>
  <c r="E17" i="1"/>
  <c r="E23" i="1"/>
  <c r="E41" i="1"/>
  <c r="E43" i="1" s="1"/>
  <c r="E59" i="1"/>
  <c r="E95" i="1"/>
  <c r="E113" i="1"/>
  <c r="E131" i="1"/>
  <c r="E128" i="1"/>
  <c r="E125" i="1"/>
  <c r="E30" i="1"/>
  <c r="E42" i="1"/>
  <c r="E54" i="1"/>
  <c r="E66" i="1"/>
  <c r="E120" i="1"/>
  <c r="E126" i="1"/>
  <c r="E13" i="1"/>
  <c r="E19" i="1"/>
  <c r="E37" i="1"/>
  <c r="E55" i="1"/>
  <c r="E92" i="1"/>
  <c r="E89" i="1"/>
  <c r="E86" i="1"/>
  <c r="E91" i="1"/>
  <c r="E97" i="1"/>
  <c r="E115" i="1"/>
  <c r="E127" i="1"/>
  <c r="E98" i="1"/>
  <c r="D12" i="1"/>
  <c r="E7" i="1" s="1"/>
  <c r="E52" i="1"/>
  <c r="E57" i="1" s="1"/>
  <c r="D61" i="1"/>
  <c r="E60" i="1" s="1"/>
  <c r="D72" i="1"/>
  <c r="E85" i="1"/>
  <c r="E102" i="1"/>
  <c r="E106" i="1" s="1"/>
  <c r="D111" i="1"/>
  <c r="E108" i="1" s="1"/>
  <c r="D136" i="1"/>
  <c r="E135" i="1" s="1"/>
  <c r="D24" i="1"/>
  <c r="E26" i="1"/>
  <c r="E50" i="1"/>
  <c r="E51" i="1" s="1"/>
  <c r="D67" i="1"/>
  <c r="E64" i="1" s="1"/>
  <c r="E83" i="1"/>
  <c r="E84" i="1" s="1"/>
  <c r="E119" i="1"/>
  <c r="E124" i="1" s="1"/>
  <c r="D34" i="1"/>
  <c r="E32" i="1" s="1"/>
  <c r="D101" i="1"/>
  <c r="D142" i="1"/>
  <c r="E140" i="1" s="1"/>
  <c r="D5" i="1"/>
  <c r="E4" i="1" s="1"/>
  <c r="E35" i="1"/>
  <c r="E39" i="1" s="1"/>
  <c r="D82" i="1"/>
  <c r="E73" i="1" s="1"/>
  <c r="D118" i="1"/>
  <c r="E61" i="1" l="1"/>
  <c r="E80" i="1"/>
  <c r="E99" i="1"/>
  <c r="E101" i="1" s="1"/>
  <c r="E96" i="1"/>
  <c r="E68" i="1"/>
  <c r="E72" i="1" s="1"/>
  <c r="E71" i="1"/>
  <c r="E133" i="1"/>
  <c r="E6" i="1"/>
  <c r="E77" i="1"/>
  <c r="E141" i="1"/>
  <c r="E10" i="1"/>
  <c r="E9" i="1"/>
  <c r="E74" i="1"/>
  <c r="E82" i="1" s="1"/>
  <c r="E2" i="1"/>
  <c r="E117" i="1"/>
  <c r="E114" i="1"/>
  <c r="E21" i="1"/>
  <c r="E18" i="1"/>
  <c r="E15" i="1"/>
  <c r="E24" i="1" s="1"/>
  <c r="E31" i="1"/>
  <c r="E34" i="1" s="1"/>
  <c r="E132" i="1"/>
  <c r="E65" i="1"/>
  <c r="E112" i="1"/>
  <c r="E69" i="1"/>
  <c r="E3" i="1"/>
  <c r="E62" i="1"/>
  <c r="E67" i="1" s="1"/>
  <c r="E142" i="1"/>
  <c r="E110" i="1"/>
  <c r="E107" i="1"/>
  <c r="E134" i="1"/>
  <c r="E81" i="1"/>
  <c r="E78" i="1"/>
  <c r="E75" i="1"/>
  <c r="E11" i="1"/>
  <c r="E8" i="1"/>
  <c r="E109" i="1"/>
  <c r="E79" i="1"/>
  <c r="E76" i="1"/>
  <c r="E29" i="1"/>
  <c r="E94" i="1"/>
  <c r="E111" i="1" l="1"/>
  <c r="E118" i="1"/>
  <c r="E5" i="1"/>
  <c r="E12" i="1"/>
  <c r="E136" i="1"/>
</calcChain>
</file>

<file path=xl/sharedStrings.xml><?xml version="1.0" encoding="utf-8"?>
<sst xmlns="http://schemas.openxmlformats.org/spreadsheetml/2006/main" count="217" uniqueCount="187">
  <si>
    <t>POLÍTIQUES PALANCA</t>
  </si>
  <si>
    <t>COMPONENT</t>
  </si>
  <si>
    <t>REFORMA / INVERSIÓ</t>
  </si>
  <si>
    <t xml:space="preserve">% </t>
  </si>
  <si>
    <t>1. AGENDA URBANA I RURAL, LLUITA CONTRA LA DESPOBLACIÓ I DESENVOLUPAMENT DE L'AGRICULTURA</t>
  </si>
  <si>
    <t>1. Pla de xoc de mobilitat sostenible, segura i connectada en entorns urbans i metropolitans</t>
  </si>
  <si>
    <t>C1.I1. Zones de baixes emissions i transformació del transport urbà i metropolità</t>
  </si>
  <si>
    <t>C1.I3. Actuacions de millora de la qualitat i fiabilitat en el servei de Rodalia</t>
  </si>
  <si>
    <t>TOTAL</t>
  </si>
  <si>
    <t>2. Pla de rehabilitació d'habitatge i regeneració urbana</t>
  </si>
  <si>
    <t>C2.I1. Programa de rehabilitació per a la recuperació econòmica i social en entorns residencials</t>
  </si>
  <si>
    <t>C2.I2. Programa de construcció d'habitatges en lloguer social en edificis energèticament eficients</t>
  </si>
  <si>
    <t>C2.I4. Programa de regeneració i repte demogràfic</t>
  </si>
  <si>
    <t>C2.I5. Programa d'Impuls a la Rehabilitació d'Edificis Públics</t>
  </si>
  <si>
    <t>C2.I6. Programa d'ajudes per a l'elaboració de projectes pilot de plans d'acció local de l'Agenda Urbana Espanyola</t>
  </si>
  <si>
    <t>3. Transformació ambiental i digital del sistema agroalimentari i pesquer</t>
  </si>
  <si>
    <t>C3.I1. Pla per a la millora de l'eficiència i la sostenibilitat en regadius</t>
  </si>
  <si>
    <t>C3.I2. Pla d'Impuls de la sostenibilitat i competitivitat de l'agricultura i la ramaderia (I): Modernitzar els laboratoris de sanitat animal i vegetal</t>
  </si>
  <si>
    <t>C3.I3. Pla d'Impuls de la sostenibilitat i competitivitat de l'agricultura i la ramaderia (II): Reforçar els sistemes de capacitació i bioseguretat en vivers i centres de neteja i desinfecció.</t>
  </si>
  <si>
    <t>C3.I4. Pla d'Impuls de la sostenibilitat i competitivitat de l'agricultura i la ramaderia (III): Inversions en agricultura de precisió, eficiència energètica i economia circular i en l'aprofitament d'energies i gasos renovables en el sector agrícola i ramader</t>
  </si>
  <si>
    <t>C3.I5. Estratègia de digitalització del Sector Agroalimentari i Forestal i del Medi rural: desenvolupament d'actuacions per a donar suport a la digitalització i l'emprenedoria del sector agroalimentari i forestal i del medi rural</t>
  </si>
  <si>
    <t>C3.I6. Pla d'impuls a la sostenibilitat, investigació, innovació i digitalització del sector pesquer (I): Modernització de la Xarxa de Reserves Marines d'Interés Pesquer</t>
  </si>
  <si>
    <t>C3.I7. Pla d'impuls a la sostenibilitat, investigació, innovació i digitalització del sector pesquer (I): Impuls de la investigació pesquera i aqüícola i suport a la formació</t>
  </si>
  <si>
    <t>C3.I8. Pla d'impuls a la sostenibilitat, investigació, innovació i digitalització del sector pesquer (III): Desenvolupament tecnològic i innovació en sector pesquer i aqüícola</t>
  </si>
  <si>
    <t>C3.I9. Pla d'impuls a la sostenibilitat, investigació, innovació i digitalització del sector pesquer (IV): Digitalització i ús de TIC´s en el sector pesquer</t>
  </si>
  <si>
    <t>C3.I10. Pla d'impuls a la sostenibilitat, investigació, innovació i digitalització del sector pesquer (V): Suport a la lluita contra la pesca il·legal, no declarada i no reglamentada</t>
  </si>
  <si>
    <t>C3.I11. Pla d'impuls a la sostenibilitat, investigació, innovació i digitalització del sector pesquer (VI): Suport al finançament del Sector Pesquer</t>
  </si>
  <si>
    <t>2. INFRAESTRUCTURES I ECOSISTEMES RESILIENTS</t>
  </si>
  <si>
    <t>4. Conservació i restauració d'ecosistemes i la seua biodiversitat</t>
  </si>
  <si>
    <t>C4.I1. Digitalització i coneixement del patrimoni natural</t>
  </si>
  <si>
    <t>C4.I2. Conservació de la biodiversitat terrestre i marina</t>
  </si>
  <si>
    <t>C4.I3. Restauració d'ecosistemes i infraestructura verda</t>
  </si>
  <si>
    <t>C4.I4. Gestió forestal sostenible</t>
  </si>
  <si>
    <t>5. Preservació de l'espai litoral i els recursos hídrics</t>
  </si>
  <si>
    <t>C5.I1. Materialització d'actuacions de depuració, sanejament, eficiència, estalvi, reutilització i seguretat d'infraestructures (*DSEAR)</t>
  </si>
  <si>
    <t>C5.I2. Seguiment i restauració d'ecosistemes fluvials, recuperació d'aqüífers i mitigació del risc d'inundació</t>
  </si>
  <si>
    <t>C5.I3. Transició digital en el sector de l'aigua</t>
  </si>
  <si>
    <t>C5.I4. Adaptació de la costa al canvi climàtic i implementació de les Estratègies Marines i dels plans d'ordenació de l'espai marítim</t>
  </si>
  <si>
    <t>6. Mobilitat sostenible, segura i connectada</t>
  </si>
  <si>
    <t>C6.I1. Xarxa nacional de transport: Corredors europeus</t>
  </si>
  <si>
    <t>C6.I2. Xarxa Transeuropea de Transport. Altres actuacions</t>
  </si>
  <si>
    <t>C6.I3. Intermodalitat i logística</t>
  </si>
  <si>
    <t>C6.I4. Programa de suport per a un transport sostenible i digital</t>
  </si>
  <si>
    <t>3. TRANSICIÓ ENERGÈTICA JUSTA I INCLUSIVA</t>
  </si>
  <si>
    <t>7. Desplegament i integració d'energies renovables</t>
  </si>
  <si>
    <t>C7.R3. Desenvolupament de les comunitats energètiques (comunitats d'energies renovables i comunitats energètiques locals)</t>
  </si>
  <si>
    <t>C7.I1. Desenvolupament d'energies renovables innovadores, integrades en l'edificació i en processos productius</t>
  </si>
  <si>
    <t>C7.I2. Energia sostenible a les illes</t>
  </si>
  <si>
    <t>8. Infraestructures elèctriques, promoció de xarxes intel·ligents i desplegament de la flexibilitat i l'emmagatzematge</t>
  </si>
  <si>
    <t>C8.I1. Desplegament de l'emmagatzematge energètic</t>
  </si>
  <si>
    <t>C8.I2. Digitalització de les xarxes</t>
  </si>
  <si>
    <t>C8.I.3. Nous models de negoci en la transició energètica</t>
  </si>
  <si>
    <t>9.Full de ruta de l'hidrogen renovable i la seua integració sectorial</t>
  </si>
  <si>
    <t>C9.I1. Hidrogen renovable: un projecte país</t>
  </si>
  <si>
    <t>10. Estratègia de Transició Justa</t>
  </si>
  <si>
    <t>C10.I1. Inversions en Transició Justa</t>
  </si>
  <si>
    <t>4. UNA ADMINISTRACIÓ PER Al SEGLE XXI</t>
  </si>
  <si>
    <t>11. Modernització de les administracions públiques</t>
  </si>
  <si>
    <t>C11.I1. Modernització de l'Administració General de l'Estat</t>
  </si>
  <si>
    <t>C11.I2. Projectes tractors de digitalització de l'Administració General de l'Estat</t>
  </si>
  <si>
    <t>C11.I3. Impuls de la Transformació Digital i la Modernització del Ministeri de Política Territorial i Funció Pública i de les Comunitats Autònomes i Entitats locals</t>
  </si>
  <si>
    <t>C11.I4. Transició Energètica en l'Administració General de l'Estat</t>
  </si>
  <si>
    <t>C11.I5. Transformació de l'Administració per a l'Execució del *PRR</t>
  </si>
  <si>
    <t>5. MODERNITZACIÓ I DIGITALITZACIÓ DEL TEIXIT INDUSTRIAL I DE LA PIME, RECUPERACIÓ DEL TURISME I IMPULS A UNA ESPANYA NACIÓ EMPRENEDORA</t>
  </si>
  <si>
    <t>12. Política Industrial Espanya 2030</t>
  </si>
  <si>
    <t>C12.I1. Espais de dades sectorials (contribució a projectes tractors de digitalització dels sectors productius estratègics)</t>
  </si>
  <si>
    <t>C12.I2. Programa d'Impuls a la competitivitat i Sostenibilitat Industrial</t>
  </si>
  <si>
    <t>C12.I3. Pla de suport a la implementació de la normativa de residus i al foment de l'economia circular</t>
  </si>
  <si>
    <t>13.Impuls a la PIME</t>
  </si>
  <si>
    <t>C13.I1. EMPRENEDORIA</t>
  </si>
  <si>
    <t>C13.I2. CREIXEMENT</t>
  </si>
  <si>
    <t>C13.I3. DIGITALITZACIÓ I INNOVACIÓ</t>
  </si>
  <si>
    <t>C13.I4. SUPORT Al COMERÇ</t>
  </si>
  <si>
    <t>C13.I5. INTERNACIONALITZACIÓ</t>
  </si>
  <si>
    <t>14. Pla de modernització i competitivitat del sector turístic</t>
  </si>
  <si>
    <t>C14.I1. Transformació del model turístic cap a la sostenibilitat</t>
  </si>
  <si>
    <t>C14.I2. Programa de digitalització i intel·ligència per a destins i sector turístic</t>
  </si>
  <si>
    <t>C14.I3. Estratègies de resiliència turística per a territoris *extrapeninsulares.</t>
  </si>
  <si>
    <t>C14.I4. Actuacions especials en l'àmbit de la competitivitat</t>
  </si>
  <si>
    <t>15. Connectivitat digital, impuls de la ciberseguretat i desplegament del 5G</t>
  </si>
  <si>
    <t>C15.R1. Reforma del marc normatiu de telecomunicacions: Llei General, instruments reguladors i Instruments d'aplicació</t>
  </si>
  <si>
    <t>C15.R2. Full de ruta 5G: Gestió i assignació de l'espectre, reducció de càrregues al desplegament, Llei de Ciberseguretat 5G i Suport a entitats locals</t>
  </si>
  <si>
    <t>C15.I1. Afavorir la vertebració territorial mitjançant desplegament de xarxes: Extensió de la banda ampla ultraràpida</t>
  </si>
  <si>
    <t>C15. I2. Reforç de connectivitat en centres de referència, motors socioeconòmics i projectes tractors de digitalització sectorial</t>
  </si>
  <si>
    <t>C15.I3. Bons de connectivitat per a pimes i col·lectius vulnerables</t>
  </si>
  <si>
    <t>C15.I4. Renovació i sostenibilitat d'infraestructures</t>
  </si>
  <si>
    <t>C15.I5. Desplegament d'infraestructures digitals transfrontereres</t>
  </si>
  <si>
    <t>C15.I6. Desplegament del 5G: xarxes, canvi tecnològic i innovació</t>
  </si>
  <si>
    <t>C15.I7. Ciberseguretat: Enfortiment de les capacitats de ciutadans, Pimes i professionals; i Impuls de l'ecosistema del sector</t>
  </si>
  <si>
    <t>6. PACTE PER LA CIÈNCIA I LA INNOVACIÓ. REFORÇ A les CAPACITATS DEL SISTEMA NACIONAL DE SALUT</t>
  </si>
  <si>
    <t>16. Estratègia Nacional d'Intel·ligència Artificial</t>
  </si>
  <si>
    <t>C16.R1. Estratègia Nacional d'Intel·ligència Artificial</t>
  </si>
  <si>
    <t>17. Reforma institucional i enfortiment de les capacitats del sistema nacional de ciència, tecnologia i innovació</t>
  </si>
  <si>
    <t>C17.I1. Plans Complementaris amb CCAA</t>
  </si>
  <si>
    <t>C17.I2. Enfortiment de les capacitats, infraestructures i equipaments dels agents del *SECTI</t>
  </si>
  <si>
    <t>C17.I3. Projectes I+D+I Publique Privats, Interdisciplinaris, Proves de concepte i concessió d'ajudes conseqüència de convocatòries competitives internacionals. I+D d'avantguarda orientada a reptes de la societat. Compra pública *pre-comercial</t>
  </si>
  <si>
    <t>C17.4. Nova carrera científica</t>
  </si>
  <si>
    <t>C17.I5. Transferència de coneixement</t>
  </si>
  <si>
    <t>C17.I6. Salut</t>
  </si>
  <si>
    <t>C17.I7. Medi ambient, canvi climàtic i energia</t>
  </si>
  <si>
    <t>C17.18. I+D+I en automoció sostenible (PTES)</t>
  </si>
  <si>
    <t>C17.I9. Sector aeroespacial</t>
  </si>
  <si>
    <t>18. Renovació i ampliació de les capacitats del Sistema Nacional de Salut</t>
  </si>
  <si>
    <t>C18,I1. Pla d'inversió en equips d'alta tecnologia en el Sistema Nacional de Salut</t>
  </si>
  <si>
    <t>C18.I2. Accions per a reforçar la prevenció i promoció de la salut</t>
  </si>
  <si>
    <t>C18.I3. Augment de capacitats de resposta davant crisis sanitàries</t>
  </si>
  <si>
    <t>C18.I4. Formació de professionals sanitaris i recursos per a compartir coneixement</t>
  </si>
  <si>
    <t>C18.I5. Pla per a la racionalització del consum de productes farmacèutics i foment de la sostenibilitat</t>
  </si>
  <si>
    <t>C18.I6. Data *lake sanitari</t>
  </si>
  <si>
    <t>7. EDUCACIÓ I CONEIXEMENT, FORMACIÓ CONTÍNUA I DESENVOLUPAMENT DE CAPACITATS</t>
  </si>
  <si>
    <t>19. Pla nacional de competències digitals (digital *skills)</t>
  </si>
  <si>
    <t>C19.I1. Competències digitals transversals</t>
  </si>
  <si>
    <t>C19.I2. Transformació Digital de l'Educació</t>
  </si>
  <si>
    <t>C19.I3. Competències digitals per a l'ocupació</t>
  </si>
  <si>
    <t>C19.I4. Professionals digitals</t>
  </si>
  <si>
    <t>20. Pla estratègic d'impuls de la Formació Professional</t>
  </si>
  <si>
    <t>C20.R1. Pla de modernització de la Formació Professional. Renovació del catàleg de títols en sectors estratègics.</t>
  </si>
  <si>
    <t>C20.I1. *Reskilling i *upskilling de la població activa (ocupats i aturats)</t>
  </si>
  <si>
    <t>C20.I2. Transformació digital de la Formació Professional</t>
  </si>
  <si>
    <t>C20.I3. Innovació i internacionalització de la F.P</t>
  </si>
  <si>
    <t>21. Modernització i digitalització del sistema educatiu, inclosa l'educació primerenca de 0 a 3 anys</t>
  </si>
  <si>
    <t>C21.R2. Disseny i aplicació de nou model curricular per competències clau, prioritzant aprenentatges fonamentals, i regulació d'una ordenació acadèmica inclusiva</t>
  </si>
  <si>
    <t>C21.I1. Programa d'impuls d'escolarització en el Primer Cicle d'Educació Infantil amb noves places de titularitat pública (prioritàriament d'1 i 2 anys): Reforma/rehabilitació i equipament per a noves unitats; nova construcció i equipament; i, despeses de funcionament</t>
  </si>
  <si>
    <t>C21.I2. Programa d'Orientació, Avanç i Enriquiment Educatiu en centres d'especial complexitat educativa (Programa #PROA+)</t>
  </si>
  <si>
    <t>C21.I3. Creació d'Unitats d'Acompanyament i Orientació Personal i Familiar de l'alumnat educativament vulnerable, en els serveis educatius o psicopedagògics situats en zones i districtes escolars</t>
  </si>
  <si>
    <t>C21.I4. Formació i capacitació del personal docent i investigador</t>
  </si>
  <si>
    <t>C21.I5. Millora d'infraestructures digitals, l'equipament, les tecnologies, la docència i l'avaluació digitals universitaris</t>
  </si>
  <si>
    <t>8. NOVA ECONOMIA DE LES CURES I POLÍTIQUES D'OCUPACIÓ</t>
  </si>
  <si>
    <t>22. Pla de xoc per a l'economia de les cures i reforç de les polítiques d'inclusió</t>
  </si>
  <si>
    <t>C22.I1. Pla de suports i *CLD: desinstitucionalització, equipaments i tecnologia.</t>
  </si>
  <si>
    <t>C22.I2. Pla de Modernització dels Serveis Socials: Transformació tecnològica, innovació, formació i reforç de l'atenció a la infància.</t>
  </si>
  <si>
    <t>C22.I3. Pla Espanya País Accessible</t>
  </si>
  <si>
    <t>C22.I4. Pla Espanya et protegeix contra la violència masclista</t>
  </si>
  <si>
    <t>C22.I5. Millora del sistema d'acolliment de demandants de protecció internacional</t>
  </si>
  <si>
    <t>23. Noves polítiques públiques per a un mercat de treball dinàmic, resilient i inclusiu</t>
  </si>
  <si>
    <t>C23,I1. Ocupació Jove</t>
  </si>
  <si>
    <t>C23.I2. Ocupe Dona i transversalitat de gènere en les polítiques públiques de suport a l'activació per a l'ocupació</t>
  </si>
  <si>
    <t>C23.I3. Adquisició de noves competències per a la transformació digital, verda i productiva</t>
  </si>
  <si>
    <t>C23.I4. Nous Projectes territorials per al reequilibri i l'equitat</t>
  </si>
  <si>
    <t>C23.I5.Governança i impuls a les polítiques de suport a l'activació per a l'ocupació</t>
  </si>
  <si>
    <t>C23.I6.Pla integral d'impuls a l'Economia Social per a la generació d'un teixit econòmic inclusiu i sostenible</t>
  </si>
  <si>
    <t>C23.I7. Foment del creixement inclusiu mitjançant la vinculació de les polítiques d'inclusió social a l'Ingrés Mínim Vital</t>
  </si>
  <si>
    <t>9. IMPULS DE LA INDÚSTRIA DE LA CULTURA I L'ESPORT</t>
  </si>
  <si>
    <t>24. Revaloració de la indústria cultural</t>
  </si>
  <si>
    <t>C24.I1. Reforç de la competitivitat de les indústries culturals</t>
  </si>
  <si>
    <t>C24.I2. Dinamització de la cultura al llarg del territori</t>
  </si>
  <si>
    <t>C24.I3. Digitalització i impuls dels Grans Serveis Culturals</t>
  </si>
  <si>
    <t>25. Espanya *hub audiovisual d'Europa (*Spain AVS *Hub)</t>
  </si>
  <si>
    <t>C25.I1. Programa de foment, modernització i digitalització del sector audiovisual</t>
  </si>
  <si>
    <t>26. Foment del sector de l'esport</t>
  </si>
  <si>
    <t>C26.I1. Pla de Digitalització del Sector Esport</t>
  </si>
  <si>
    <t>C26.I2. Pla de Transició Ecològica d'Instal·lacions Esportives</t>
  </si>
  <si>
    <t>C26.I3. Pla Social del Sector Esport</t>
  </si>
  <si>
    <t>10. MODERNITZACIÓ DEL SISTEMA FISCAL PER A UN CREIXEMENT INCLUSIU I SOSTENIBLE</t>
  </si>
  <si>
    <t>27. Mesures i actuacions de prevenció i lluita contra el frau fiscal.</t>
  </si>
  <si>
    <t>C27.R1. Aprovació de la Llei de lluita contra el frau</t>
  </si>
  <si>
    <t>C27.R2.*CModernización de l'Agència Tributària</t>
  </si>
  <si>
    <t>C27.R3. Potenciació de l'assistència al contribuent</t>
  </si>
  <si>
    <t>C27.R4. Vessant internacional</t>
  </si>
  <si>
    <t>C27.R5. Model cooperatiu</t>
  </si>
  <si>
    <t>28. Adaptació del sistema impositiu a la realitat del segle XXI</t>
  </si>
  <si>
    <t>C28.R1. Mesures adoptades en 2020 per a pal·liar els efectes de la pandèmia COVID-19</t>
  </si>
  <si>
    <t>C28.R2. Anàlisi de beneficis fiscals</t>
  </si>
  <si>
    <t>C28.R3. Creació d'un comité de persones expertes per a la reforma fiscal</t>
  </si>
  <si>
    <t>C28.R4. Reforma de mesures fiscals que contribuïsquen a la transició ecològica</t>
  </si>
  <si>
    <t>C28.R5. Aprovació de l'Impost sobre Determinats Serveis Digitals</t>
  </si>
  <si>
    <t>C28.R6. Aprovació de l'Impost sobre Transaccions Financeres</t>
  </si>
  <si>
    <t>C28.R7. Mesures tributàries d'adopció a curt termini en els Impostos personals</t>
  </si>
  <si>
    <t>C28.R8. Mesures tributàries d'adopció a curt termini en l'Impost de societats</t>
  </si>
  <si>
    <t>C28.R9. Mesures tributàries d'adopció a curt termini en els impostos indirectes</t>
  </si>
  <si>
    <t>29. Millora de l'eficàcia de la despesa pública</t>
  </si>
  <si>
    <t>C29.R1. Procés de revisió i avaluació de la despesa pública</t>
  </si>
  <si>
    <t>C29.R2. Alineament dels PGE amb els Objectius de Desenvolupament Sostenible (*ODS)</t>
  </si>
  <si>
    <t>C29.R3. Alineament dels Pressupostos Generals de l'Estat (PGE) amb la transició ecològica</t>
  </si>
  <si>
    <t>30. Sostenibilitat a llarg termini del sistema públic de pensions en el marc del Pacte de Toledo</t>
  </si>
  <si>
    <t>Separació de fonts de finançament de la SS</t>
  </si>
  <si>
    <t>Manteniment del poder adquisitiu de les pensions</t>
  </si>
  <si>
    <t>Alineació de l'edat efectiva de jubilació amb l'edat legal de jubilació</t>
  </si>
  <si>
    <t>Adequació a les noves carreres professionals del període de còmput per al càlcul de la pensió de jubilació</t>
  </si>
  <si>
    <t>Substitució del factor de sostenibilitat per un mecanisme d'equitat intergeneracional</t>
  </si>
  <si>
    <t>Nou sistema de cotització a la Seguretat Social dels treballadors autònoms pels seus ingressos reals</t>
  </si>
  <si>
    <t>Modificació del complement de maternitat de pensions</t>
  </si>
  <si>
    <t>Reforma i impuls dels sistemes complementaris de pensions</t>
  </si>
  <si>
    <t>Adequació de bases màximes de cotització</t>
  </si>
  <si>
    <t>MRR
 Mill. euros</t>
  </si>
  <si>
    <t>C1.I2. Pla d'incentius a la instal·lació de punts de recàrrega, a l'adquisició de vehicles elèctrics i de pila de combustible i a la innovació enelectromovilidad, recàrrega i
 hidrogen verd</t>
  </si>
  <si>
    <t>C2.I3. Programa de rehabilitació energètica d'edificis (PREE)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</si>
</sst>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medium">
        <color theme="1" tint="0.499984740745262"/>
      </top>
      <bottom/>
      <diagonal/>
    </border>
    <border>
      <left style="hair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/>
      <right style="hair">
        <color theme="1" tint="0.499984740745262"/>
      </right>
      <top style="medium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medium">
        <color theme="1" tint="0.499984740745262"/>
      </top>
      <bottom/>
      <diagonal/>
    </border>
    <border>
      <left style="hair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medium">
        <color theme="1" tint="0.499984740745262"/>
      </right>
      <top/>
      <bottom/>
      <diagonal/>
    </border>
    <border>
      <left style="thin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/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/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/>
      <bottom/>
      <diagonal/>
    </border>
    <border>
      <left style="hair">
        <color theme="1" tint="0.499984740745262"/>
      </left>
      <right/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1" tint="0.499984740745262"/>
      </right>
      <top/>
      <bottom style="thin">
        <color indexed="64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medium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theme="1" tint="0.499984740745262"/>
      </right>
      <top style="thin">
        <color indexed="64"/>
      </top>
      <bottom/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medium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/>
      <bottom style="medium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10" fontId="2" fillId="2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4" fontId="0" fillId="0" borderId="7" xfId="0" applyNumberFormat="1" applyBorder="1" applyAlignment="1">
      <alignment horizontal="right" vertical="center"/>
    </xf>
    <xf numFmtId="10" fontId="0" fillId="0" borderId="8" xfId="0" applyNumberFormat="1" applyBorder="1" applyAlignment="1">
      <alignment horizontal="right" vertical="center"/>
    </xf>
    <xf numFmtId="4" fontId="4" fillId="0" borderId="9" xfId="0" quotePrefix="1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0" xfId="0" quotePrefix="1" applyNumberFormat="1" applyFont="1" applyBorder="1" applyAlignment="1">
      <alignment horizontal="right" vertical="center" wrapText="1"/>
    </xf>
    <xf numFmtId="4" fontId="4" fillId="0" borderId="11" xfId="0" quotePrefix="1" applyNumberFormat="1" applyFont="1" applyBorder="1" applyAlignment="1">
      <alignment horizontal="right" vertical="center" wrapText="1"/>
    </xf>
    <xf numFmtId="0" fontId="0" fillId="0" borderId="0" xfId="0" applyAlignment="1">
      <alignment horizontal="justify" vertical="center" wrapText="1"/>
    </xf>
    <xf numFmtId="4" fontId="0" fillId="0" borderId="0" xfId="0" applyNumberFormat="1" applyAlignment="1">
      <alignment horizontal="right" vertical="center"/>
    </xf>
    <xf numFmtId="10" fontId="0" fillId="0" borderId="14" xfId="0" applyNumberFormat="1" applyBorder="1" applyAlignment="1">
      <alignment horizontal="right" vertical="center"/>
    </xf>
    <xf numFmtId="4" fontId="4" fillId="0" borderId="15" xfId="0" quotePrefix="1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4" fillId="0" borderId="16" xfId="0" quotePrefix="1" applyNumberFormat="1" applyFont="1" applyBorder="1" applyAlignment="1">
      <alignment horizontal="right" vertical="center" wrapText="1"/>
    </xf>
    <xf numFmtId="4" fontId="4" fillId="0" borderId="17" xfId="0" quotePrefix="1" applyNumberFormat="1" applyFont="1" applyBorder="1" applyAlignment="1">
      <alignment horizontal="right" vertical="center" wrapText="1"/>
    </xf>
    <xf numFmtId="0" fontId="0" fillId="0" borderId="0" xfId="0" applyAlignment="1">
      <alignment horizontal="justify" vertical="center"/>
    </xf>
    <xf numFmtId="0" fontId="3" fillId="4" borderId="19" xfId="0" quotePrefix="1" applyFont="1" applyFill="1" applyBorder="1" applyAlignment="1">
      <alignment horizontal="justify" vertical="center" wrapText="1"/>
    </xf>
    <xf numFmtId="4" fontId="3" fillId="4" borderId="19" xfId="0" applyNumberFormat="1" applyFont="1" applyFill="1" applyBorder="1" applyAlignment="1">
      <alignment horizontal="right" vertical="center"/>
    </xf>
    <xf numFmtId="10" fontId="3" fillId="4" borderId="20" xfId="0" applyNumberFormat="1" applyFont="1" applyFill="1" applyBorder="1" applyAlignment="1">
      <alignment horizontal="right" vertical="center"/>
    </xf>
    <xf numFmtId="4" fontId="3" fillId="4" borderId="21" xfId="0" applyNumberFormat="1" applyFont="1" applyFill="1" applyBorder="1" applyAlignment="1">
      <alignment horizontal="right" vertical="center"/>
    </xf>
    <xf numFmtId="4" fontId="3" fillId="4" borderId="22" xfId="0" applyNumberFormat="1" applyFont="1" applyFill="1" applyBorder="1" applyAlignment="1">
      <alignment horizontal="right" vertical="center"/>
    </xf>
    <xf numFmtId="4" fontId="3" fillId="4" borderId="2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justify" vertical="center" wrapText="1"/>
    </xf>
    <xf numFmtId="0" fontId="0" fillId="0" borderId="26" xfId="0" applyBorder="1" applyAlignment="1">
      <alignment horizontal="justify" vertical="center"/>
    </xf>
    <xf numFmtId="4" fontId="0" fillId="0" borderId="27" xfId="0" quotePrefix="1" applyNumberFormat="1" applyBorder="1" applyAlignment="1">
      <alignment horizontal="right" vertical="center" wrapText="1"/>
    </xf>
    <xf numFmtId="10" fontId="0" fillId="0" borderId="28" xfId="0" applyNumberFormat="1" applyBorder="1" applyAlignment="1">
      <alignment horizontal="right" vertical="center"/>
    </xf>
    <xf numFmtId="4" fontId="4" fillId="0" borderId="29" xfId="0" quotePrefix="1" applyNumberFormat="1" applyFont="1" applyBorder="1" applyAlignment="1">
      <alignment horizontal="right" vertical="center" wrapText="1"/>
    </xf>
    <xf numFmtId="4" fontId="4" fillId="0" borderId="30" xfId="0" applyNumberFormat="1" applyFont="1" applyBorder="1" applyAlignment="1">
      <alignment horizontal="right" vertical="center" wrapText="1"/>
    </xf>
    <xf numFmtId="4" fontId="4" fillId="0" borderId="30" xfId="0" quotePrefix="1" applyNumberFormat="1" applyFont="1" applyBorder="1" applyAlignment="1">
      <alignment horizontal="right" vertical="center" wrapText="1"/>
    </xf>
    <xf numFmtId="4" fontId="4" fillId="0" borderId="31" xfId="0" quotePrefix="1" applyNumberFormat="1" applyFont="1" applyBorder="1" applyAlignment="1">
      <alignment horizontal="right" vertical="center" wrapText="1"/>
    </xf>
    <xf numFmtId="0" fontId="0" fillId="0" borderId="33" xfId="0" applyBorder="1" applyAlignment="1">
      <alignment horizontal="justify" vertical="center"/>
    </xf>
    <xf numFmtId="4" fontId="0" fillId="0" borderId="0" xfId="0" quotePrefix="1" applyNumberFormat="1" applyAlignment="1">
      <alignment horizontal="right" vertical="center" wrapText="1"/>
    </xf>
    <xf numFmtId="0" fontId="3" fillId="4" borderId="34" xfId="0" quotePrefix="1" applyFont="1" applyFill="1" applyBorder="1" applyAlignment="1">
      <alignment horizontal="justify" vertical="center" wrapText="1"/>
    </xf>
    <xf numFmtId="4" fontId="3" fillId="4" borderId="19" xfId="0" quotePrefix="1" applyNumberFormat="1" applyFont="1" applyFill="1" applyBorder="1" applyAlignment="1">
      <alignment horizontal="right" vertical="center" wrapText="1"/>
    </xf>
    <xf numFmtId="4" fontId="5" fillId="4" borderId="21" xfId="0" quotePrefix="1" applyNumberFormat="1" applyFont="1" applyFill="1" applyBorder="1" applyAlignment="1">
      <alignment horizontal="right" vertical="center" wrapText="1"/>
    </xf>
    <xf numFmtId="4" fontId="5" fillId="4" borderId="22" xfId="0" quotePrefix="1" applyNumberFormat="1" applyFont="1" applyFill="1" applyBorder="1" applyAlignment="1">
      <alignment horizontal="right" vertical="center" wrapText="1"/>
    </xf>
    <xf numFmtId="4" fontId="5" fillId="4" borderId="23" xfId="0" quotePrefix="1" applyNumberFormat="1" applyFont="1" applyFill="1" applyBorder="1" applyAlignment="1">
      <alignment horizontal="right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4" fontId="3" fillId="4" borderId="21" xfId="0" quotePrefix="1" applyNumberFormat="1" applyFont="1" applyFill="1" applyBorder="1" applyAlignment="1">
      <alignment horizontal="right" vertical="center" wrapText="1"/>
    </xf>
    <xf numFmtId="4" fontId="3" fillId="4" borderId="22" xfId="0" quotePrefix="1" applyNumberFormat="1" applyFont="1" applyFill="1" applyBorder="1" applyAlignment="1">
      <alignment horizontal="right" vertical="center" wrapText="1"/>
    </xf>
    <xf numFmtId="4" fontId="3" fillId="4" borderId="23" xfId="0" quotePrefix="1" applyNumberFormat="1" applyFont="1" applyFill="1" applyBorder="1" applyAlignment="1">
      <alignment horizontal="right" vertical="center" wrapText="1"/>
    </xf>
    <xf numFmtId="0" fontId="0" fillId="5" borderId="26" xfId="0" applyFill="1" applyBorder="1" applyAlignment="1">
      <alignment horizontal="justify" vertical="center"/>
    </xf>
    <xf numFmtId="4" fontId="0" fillId="5" borderId="27" xfId="0" quotePrefix="1" applyNumberFormat="1" applyFill="1" applyBorder="1" applyAlignment="1">
      <alignment horizontal="right" vertical="center" wrapText="1"/>
    </xf>
    <xf numFmtId="10" fontId="0" fillId="5" borderId="28" xfId="0" applyNumberFormat="1" applyFill="1" applyBorder="1" applyAlignment="1">
      <alignment horizontal="right" vertical="center"/>
    </xf>
    <xf numFmtId="4" fontId="4" fillId="5" borderId="29" xfId="1" applyNumberFormat="1" applyFont="1" applyFill="1" applyBorder="1" applyAlignment="1">
      <alignment horizontal="right" vertical="center" wrapText="1"/>
    </xf>
    <xf numFmtId="4" fontId="4" fillId="5" borderId="30" xfId="0" quotePrefix="1" applyNumberFormat="1" applyFont="1" applyFill="1" applyBorder="1" applyAlignment="1">
      <alignment horizontal="right" vertical="center" wrapText="1"/>
    </xf>
    <xf numFmtId="4" fontId="4" fillId="5" borderId="31" xfId="0" quotePrefix="1" applyNumberFormat="1" applyFont="1" applyFill="1" applyBorder="1" applyAlignment="1">
      <alignment horizontal="right" vertical="center" wrapText="1"/>
    </xf>
    <xf numFmtId="0" fontId="0" fillId="5" borderId="33" xfId="0" applyFill="1" applyBorder="1" applyAlignment="1">
      <alignment horizontal="justify" vertical="center"/>
    </xf>
    <xf numFmtId="4" fontId="0" fillId="5" borderId="0" xfId="0" quotePrefix="1" applyNumberFormat="1" applyFill="1" applyAlignment="1">
      <alignment horizontal="right" vertical="center" wrapText="1"/>
    </xf>
    <xf numFmtId="10" fontId="0" fillId="5" borderId="14" xfId="0" applyNumberFormat="1" applyFill="1" applyBorder="1" applyAlignment="1">
      <alignment horizontal="right" vertical="center"/>
    </xf>
    <xf numFmtId="4" fontId="4" fillId="5" borderId="15" xfId="1" applyNumberFormat="1" applyFont="1" applyFill="1" applyBorder="1" applyAlignment="1">
      <alignment horizontal="right" vertical="center" wrapText="1"/>
    </xf>
    <xf numFmtId="4" fontId="4" fillId="5" borderId="16" xfId="0" quotePrefix="1" applyNumberFormat="1" applyFont="1" applyFill="1" applyBorder="1" applyAlignment="1">
      <alignment horizontal="right" vertical="center" wrapText="1"/>
    </xf>
    <xf numFmtId="4" fontId="4" fillId="5" borderId="17" xfId="0" quotePrefix="1" applyNumberFormat="1" applyFont="1" applyFill="1" applyBorder="1" applyAlignment="1">
      <alignment horizontal="right" vertical="center" wrapText="1"/>
    </xf>
    <xf numFmtId="4" fontId="5" fillId="4" borderId="21" xfId="1" applyNumberFormat="1" applyFont="1" applyFill="1" applyBorder="1" applyAlignment="1">
      <alignment horizontal="right" vertical="center" wrapText="1"/>
    </xf>
    <xf numFmtId="0" fontId="0" fillId="5" borderId="27" xfId="0" applyFill="1" applyBorder="1" applyAlignment="1">
      <alignment horizontal="justify" vertical="center"/>
    </xf>
    <xf numFmtId="4" fontId="5" fillId="5" borderId="29" xfId="1" applyNumberFormat="1" applyFont="1" applyFill="1" applyBorder="1" applyAlignment="1">
      <alignment horizontal="right" vertical="center" wrapText="1"/>
    </xf>
    <xf numFmtId="0" fontId="0" fillId="5" borderId="0" xfId="0" applyFill="1" applyAlignment="1">
      <alignment horizontal="justify" vertical="center"/>
    </xf>
    <xf numFmtId="4" fontId="5" fillId="5" borderId="15" xfId="1" applyNumberFormat="1" applyFont="1" applyFill="1" applyBorder="1" applyAlignment="1">
      <alignment horizontal="right" vertical="center" wrapText="1"/>
    </xf>
    <xf numFmtId="0" fontId="0" fillId="5" borderId="33" xfId="0" applyFill="1" applyBorder="1" applyAlignment="1">
      <alignment vertical="center"/>
    </xf>
    <xf numFmtId="4" fontId="4" fillId="5" borderId="15" xfId="0" quotePrefix="1" applyNumberFormat="1" applyFont="1" applyFill="1" applyBorder="1" applyAlignment="1">
      <alignment horizontal="right" vertical="center" wrapText="1"/>
    </xf>
    <xf numFmtId="4" fontId="4" fillId="5" borderId="16" xfId="1" applyNumberFormat="1" applyFont="1" applyFill="1" applyBorder="1" applyAlignment="1">
      <alignment horizontal="right" vertical="center" wrapText="1"/>
    </xf>
    <xf numFmtId="4" fontId="4" fillId="5" borderId="29" xfId="0" quotePrefix="1" applyNumberFormat="1" applyFont="1" applyFill="1" applyBorder="1" applyAlignment="1">
      <alignment horizontal="right" vertical="center" wrapText="1"/>
    </xf>
    <xf numFmtId="4" fontId="4" fillId="5" borderId="30" xfId="1" applyNumberFormat="1" applyFont="1" applyFill="1" applyBorder="1" applyAlignment="1">
      <alignment horizontal="right"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" fontId="4" fillId="5" borderId="31" xfId="1" applyNumberFormat="1" applyFont="1" applyFill="1" applyBorder="1" applyAlignment="1">
      <alignment horizontal="right" vertical="center" wrapText="1"/>
    </xf>
    <xf numFmtId="4" fontId="4" fillId="5" borderId="16" xfId="0" applyNumberFormat="1" applyFont="1" applyFill="1" applyBorder="1" applyAlignment="1">
      <alignment horizontal="right" vertical="center" wrapText="1"/>
    </xf>
    <xf numFmtId="4" fontId="4" fillId="5" borderId="17" xfId="1" applyNumberFormat="1" applyFont="1" applyFill="1" applyBorder="1" applyAlignment="1">
      <alignment horizontal="right" vertical="center" wrapText="1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vertical="center"/>
    </xf>
    <xf numFmtId="4" fontId="4" fillId="5" borderId="31" xfId="0" applyNumberFormat="1" applyFont="1" applyFill="1" applyBorder="1" applyAlignment="1">
      <alignment horizontal="right" vertical="center" wrapText="1"/>
    </xf>
    <xf numFmtId="4" fontId="4" fillId="5" borderId="17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4" borderId="19" xfId="0" quotePrefix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" fontId="4" fillId="5" borderId="29" xfId="0" applyNumberFormat="1" applyFont="1" applyFill="1" applyBorder="1" applyAlignment="1">
      <alignment horizontal="right" vertical="center" wrapText="1"/>
    </xf>
    <xf numFmtId="4" fontId="4" fillId="5" borderId="30" xfId="0" applyNumberFormat="1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/>
    </xf>
    <xf numFmtId="4" fontId="4" fillId="5" borderId="31" xfId="0" applyNumberFormat="1" applyFont="1" applyFill="1" applyBorder="1" applyAlignment="1">
      <alignment horizontal="right"/>
    </xf>
    <xf numFmtId="4" fontId="4" fillId="5" borderId="30" xfId="0" applyNumberFormat="1" applyFont="1" applyFill="1" applyBorder="1" applyAlignment="1">
      <alignment horizontal="right" vertical="center"/>
    </xf>
    <xf numFmtId="4" fontId="4" fillId="5" borderId="31" xfId="0" applyNumberFormat="1" applyFont="1" applyFill="1" applyBorder="1" applyAlignment="1">
      <alignment horizontal="right" vertical="center"/>
    </xf>
    <xf numFmtId="10" fontId="0" fillId="5" borderId="14" xfId="0" applyNumberFormat="1" applyFill="1" applyBorder="1" applyAlignment="1">
      <alignment horizontal="right"/>
    </xf>
    <xf numFmtId="4" fontId="4" fillId="5" borderId="16" xfId="0" applyNumberFormat="1" applyFont="1" applyFill="1" applyBorder="1" applyAlignment="1">
      <alignment horizontal="right" vertical="center"/>
    </xf>
    <xf numFmtId="4" fontId="4" fillId="5" borderId="17" xfId="0" applyNumberFormat="1" applyFont="1" applyFill="1" applyBorder="1" applyAlignment="1">
      <alignment horizontal="right" vertical="center"/>
    </xf>
    <xf numFmtId="4" fontId="5" fillId="5" borderId="29" xfId="0" quotePrefix="1" applyNumberFormat="1" applyFont="1" applyFill="1" applyBorder="1" applyAlignment="1">
      <alignment horizontal="right" vertical="center" wrapText="1"/>
    </xf>
    <xf numFmtId="4" fontId="4" fillId="5" borderId="15" xfId="0" applyNumberFormat="1" applyFont="1" applyFill="1" applyBorder="1" applyAlignment="1">
      <alignment horizontal="right" vertical="center"/>
    </xf>
    <xf numFmtId="4" fontId="4" fillId="5" borderId="29" xfId="0" applyNumberFormat="1" applyFont="1" applyFill="1" applyBorder="1" applyAlignment="1">
      <alignment horizontal="right" vertical="center"/>
    </xf>
    <xf numFmtId="4" fontId="4" fillId="5" borderId="15" xfId="0" applyNumberFormat="1" applyFont="1" applyFill="1" applyBorder="1" applyAlignment="1">
      <alignment horizontal="right"/>
    </xf>
    <xf numFmtId="4" fontId="4" fillId="5" borderId="16" xfId="0" applyNumberFormat="1" applyFont="1" applyFill="1" applyBorder="1" applyAlignment="1">
      <alignment vertical="center" wrapText="1"/>
    </xf>
    <xf numFmtId="4" fontId="4" fillId="5" borderId="16" xfId="1" applyNumberFormat="1" applyFont="1" applyFill="1" applyBorder="1" applyAlignment="1">
      <alignment vertical="center" wrapText="1"/>
    </xf>
    <xf numFmtId="0" fontId="3" fillId="4" borderId="44" xfId="0" quotePrefix="1" applyFont="1" applyFill="1" applyBorder="1" applyAlignment="1">
      <alignment horizontal="left" vertical="center" wrapText="1"/>
    </xf>
    <xf numFmtId="4" fontId="3" fillId="4" borderId="44" xfId="0" quotePrefix="1" applyNumberFormat="1" applyFont="1" applyFill="1" applyBorder="1" applyAlignment="1">
      <alignment horizontal="right" vertical="center" wrapText="1"/>
    </xf>
    <xf numFmtId="10" fontId="3" fillId="4" borderId="45" xfId="0" applyNumberFormat="1" applyFont="1" applyFill="1" applyBorder="1" applyAlignment="1">
      <alignment horizontal="right" vertical="center"/>
    </xf>
    <xf numFmtId="4" fontId="5" fillId="4" borderId="46" xfId="0" quotePrefix="1" applyNumberFormat="1" applyFont="1" applyFill="1" applyBorder="1" applyAlignment="1">
      <alignment horizontal="right" vertical="center" wrapText="1"/>
    </xf>
    <xf numFmtId="4" fontId="5" fillId="4" borderId="47" xfId="0" quotePrefix="1" applyNumberFormat="1" applyFont="1" applyFill="1" applyBorder="1" applyAlignment="1">
      <alignment horizontal="right" vertical="center" wrapText="1"/>
    </xf>
    <xf numFmtId="4" fontId="5" fillId="4" borderId="48" xfId="0" quotePrefix="1" applyNumberFormat="1" applyFont="1" applyFill="1" applyBorder="1" applyAlignment="1">
      <alignment horizontal="right" vertical="center" wrapText="1"/>
    </xf>
    <xf numFmtId="4" fontId="0" fillId="5" borderId="50" xfId="0" quotePrefix="1" applyNumberFormat="1" applyFill="1" applyBorder="1" applyAlignment="1">
      <alignment horizontal="right" vertical="center" wrapText="1"/>
    </xf>
    <xf numFmtId="10" fontId="0" fillId="5" borderId="51" xfId="0" applyNumberFormat="1" applyFill="1" applyBorder="1" applyAlignment="1">
      <alignment horizontal="right" vertical="center"/>
    </xf>
    <xf numFmtId="4" fontId="4" fillId="5" borderId="52" xfId="0" quotePrefix="1" applyNumberFormat="1" applyFont="1" applyFill="1" applyBorder="1" applyAlignment="1">
      <alignment horizontal="right" vertical="center" wrapText="1"/>
    </xf>
    <xf numFmtId="4" fontId="4" fillId="5" borderId="53" xfId="0" quotePrefix="1" applyNumberFormat="1" applyFont="1" applyFill="1" applyBorder="1" applyAlignment="1">
      <alignment horizontal="right" vertical="center" wrapText="1"/>
    </xf>
    <xf numFmtId="4" fontId="4" fillId="5" borderId="54" xfId="0" quotePrefix="1" applyNumberFormat="1" applyFont="1" applyFill="1" applyBorder="1" applyAlignment="1">
      <alignment horizontal="right" vertical="center" wrapText="1"/>
    </xf>
    <xf numFmtId="4" fontId="4" fillId="5" borderId="52" xfId="0" applyNumberFormat="1" applyFont="1" applyFill="1" applyBorder="1" applyAlignment="1">
      <alignment horizontal="right"/>
    </xf>
    <xf numFmtId="4" fontId="4" fillId="5" borderId="53" xfId="0" applyNumberFormat="1" applyFont="1" applyFill="1" applyBorder="1" applyAlignment="1">
      <alignment vertical="center" wrapText="1"/>
    </xf>
    <xf numFmtId="4" fontId="4" fillId="5" borderId="53" xfId="0" applyNumberFormat="1" applyFont="1" applyFill="1" applyBorder="1" applyAlignment="1">
      <alignment horizontal="right"/>
    </xf>
    <xf numFmtId="4" fontId="4" fillId="5" borderId="53" xfId="0" applyNumberFormat="1" applyFont="1" applyFill="1" applyBorder="1" applyAlignment="1">
      <alignment horizontal="right" vertical="center" wrapText="1"/>
    </xf>
    <xf numFmtId="4" fontId="4" fillId="5" borderId="54" xfId="0" applyNumberFormat="1" applyFont="1" applyFill="1" applyBorder="1" applyAlignment="1">
      <alignment vertical="center" wrapText="1"/>
    </xf>
    <xf numFmtId="4" fontId="4" fillId="5" borderId="16" xfId="0" applyNumberFormat="1" applyFont="1" applyFill="1" applyBorder="1" applyAlignment="1">
      <alignment horizontal="right"/>
    </xf>
    <xf numFmtId="4" fontId="4" fillId="5" borderId="17" xfId="0" applyNumberFormat="1" applyFont="1" applyFill="1" applyBorder="1" applyAlignment="1">
      <alignment vertical="center" wrapText="1"/>
    </xf>
    <xf numFmtId="4" fontId="4" fillId="5" borderId="29" xfId="0" applyNumberFormat="1" applyFont="1" applyFill="1" applyBorder="1" applyAlignment="1">
      <alignment horizontal="right"/>
    </xf>
    <xf numFmtId="4" fontId="4" fillId="5" borderId="31" xfId="0" applyNumberFormat="1" applyFont="1" applyFill="1" applyBorder="1" applyAlignment="1">
      <alignment vertical="center" wrapText="1"/>
    </xf>
    <xf numFmtId="0" fontId="0" fillId="5" borderId="58" xfId="0" applyFill="1" applyBorder="1" applyAlignment="1">
      <alignment horizontal="justify" vertical="center"/>
    </xf>
    <xf numFmtId="4" fontId="5" fillId="5" borderId="15" xfId="0" quotePrefix="1" applyNumberFormat="1" applyFont="1" applyFill="1" applyBorder="1" applyAlignment="1">
      <alignment horizontal="right" vertical="center" wrapText="1"/>
    </xf>
    <xf numFmtId="4" fontId="5" fillId="5" borderId="16" xfId="0" quotePrefix="1" applyNumberFormat="1" applyFont="1" applyFill="1" applyBorder="1" applyAlignment="1">
      <alignment horizontal="right" vertical="center" wrapText="1"/>
    </xf>
    <xf numFmtId="4" fontId="5" fillId="5" borderId="17" xfId="0" quotePrefix="1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4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3" fillId="4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justify" vertical="center" wrapText="1"/>
    </xf>
    <xf numFmtId="0" fontId="3" fillId="4" borderId="13" xfId="0" applyFont="1" applyFill="1" applyBorder="1" applyAlignment="1">
      <alignment horizontal="justify" vertical="center" wrapText="1"/>
    </xf>
    <xf numFmtId="0" fontId="3" fillId="4" borderId="18" xfId="0" applyFont="1" applyFill="1" applyBorder="1" applyAlignment="1">
      <alignment horizontal="justify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4" borderId="59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 wrapText="1"/>
    </xf>
    <xf numFmtId="0" fontId="6" fillId="4" borderId="61" xfId="0" quotePrefix="1" applyFont="1" applyFill="1" applyBorder="1" applyAlignment="1">
      <alignment horizontal="left" vertical="center" wrapText="1"/>
    </xf>
    <xf numFmtId="4" fontId="6" fillId="4" borderId="62" xfId="0" quotePrefix="1" applyNumberFormat="1" applyFont="1" applyFill="1" applyBorder="1" applyAlignment="1">
      <alignment horizontal="right" vertical="center" wrapText="1"/>
    </xf>
    <xf numFmtId="9" fontId="6" fillId="4" borderId="62" xfId="0" quotePrefix="1" applyNumberFormat="1" applyFont="1" applyFill="1" applyBorder="1" applyAlignment="1">
      <alignment horizontal="right" vertical="center" wrapText="1"/>
    </xf>
    <xf numFmtId="4" fontId="6" fillId="4" borderId="63" xfId="0" quotePrefix="1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Normal 2" xfId="1" xr:uid="{853005C6-AE6D-4968-B4B1-0EB6DBE124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724EB-0A3A-43FB-B11C-30EA8F42662B}">
  <sheetPr>
    <pageSetUpPr fitToPage="1"/>
  </sheetPr>
  <dimension ref="A1:L175"/>
  <sheetViews>
    <sheetView showGridLines="0" tabSelected="1" zoomScale="68" zoomScaleNormal="68" workbookViewId="0">
      <pane ySplit="1" topLeftCell="A104" activePane="bottomLeft" state="frozen"/>
      <selection pane="bottomLeft" activeCell="G178" sqref="G178"/>
    </sheetView>
  </sheetViews>
  <sheetFormatPr baseColWidth="10" defaultColWidth="11.5703125" defaultRowHeight="15" x14ac:dyDescent="0.25"/>
  <cols>
    <col min="1" max="1" width="23" style="7" customWidth="1"/>
    <col min="2" max="2" width="30.5703125" style="7" customWidth="1"/>
    <col min="3" max="3" width="110.85546875" style="79" customWidth="1"/>
    <col min="4" max="4" width="16.85546875" style="122" customWidth="1"/>
    <col min="5" max="5" width="17.5703125" style="123" customWidth="1"/>
    <col min="6" max="12" width="20.7109375" style="124" customWidth="1"/>
    <col min="13" max="16384" width="11.5703125" style="79"/>
  </cols>
  <sheetData>
    <row r="1" spans="1:12" s="7" customFormat="1" ht="79.5" customHeight="1" thickBot="1" x14ac:dyDescent="0.3">
      <c r="A1" s="1" t="s">
        <v>0</v>
      </c>
      <c r="B1" s="2" t="s">
        <v>1</v>
      </c>
      <c r="C1" s="3" t="s">
        <v>2</v>
      </c>
      <c r="D1" s="4" t="s">
        <v>184</v>
      </c>
      <c r="E1" s="5" t="s">
        <v>3</v>
      </c>
      <c r="F1" s="6">
        <v>2020</v>
      </c>
      <c r="G1" s="6">
        <v>2021</v>
      </c>
      <c r="H1" s="6">
        <v>2022</v>
      </c>
      <c r="I1" s="6">
        <v>2023</v>
      </c>
      <c r="J1" s="6">
        <v>2024</v>
      </c>
      <c r="K1" s="6">
        <v>2025</v>
      </c>
      <c r="L1" s="6">
        <v>2026</v>
      </c>
    </row>
    <row r="2" spans="1:12" s="15" customFormat="1" ht="30.75" customHeight="1" x14ac:dyDescent="0.25">
      <c r="A2" s="125" t="s">
        <v>4</v>
      </c>
      <c r="B2" s="130" t="s">
        <v>5</v>
      </c>
      <c r="C2" s="8" t="s">
        <v>6</v>
      </c>
      <c r="D2" s="9">
        <f>SUM(F2:L2)</f>
        <v>2916</v>
      </c>
      <c r="E2" s="10">
        <f>D2/$D$5</f>
        <v>0.44614443084455324</v>
      </c>
      <c r="F2" s="11"/>
      <c r="G2" s="12">
        <v>619.20000000000005</v>
      </c>
      <c r="H2" s="13">
        <v>1625.7</v>
      </c>
      <c r="I2" s="13">
        <v>633.29999999999995</v>
      </c>
      <c r="J2" s="13">
        <v>13.6</v>
      </c>
      <c r="K2" s="13">
        <v>12.9</v>
      </c>
      <c r="L2" s="14">
        <v>11.3</v>
      </c>
    </row>
    <row r="3" spans="1:12" s="15" customFormat="1" ht="30.75" customHeight="1" x14ac:dyDescent="0.25">
      <c r="A3" s="126"/>
      <c r="B3" s="131"/>
      <c r="C3" s="15" t="s">
        <v>185</v>
      </c>
      <c r="D3" s="16">
        <f t="shared" ref="D3:D4" si="0">SUM(F3:L3)</f>
        <v>2000</v>
      </c>
      <c r="E3" s="17">
        <f t="shared" ref="E3:E4" si="1">D3/$D$5</f>
        <v>0.30599755201958384</v>
      </c>
      <c r="F3" s="18">
        <v>115</v>
      </c>
      <c r="G3" s="19">
        <v>1100</v>
      </c>
      <c r="H3" s="20">
        <v>445</v>
      </c>
      <c r="I3" s="20">
        <v>340</v>
      </c>
      <c r="J3" s="20"/>
      <c r="K3" s="20"/>
      <c r="L3" s="21"/>
    </row>
    <row r="4" spans="1:12" s="15" customFormat="1" ht="30.75" customHeight="1" x14ac:dyDescent="0.25">
      <c r="A4" s="126"/>
      <c r="B4" s="131"/>
      <c r="C4" s="22" t="s">
        <v>7</v>
      </c>
      <c r="D4" s="16">
        <f t="shared" si="0"/>
        <v>1620</v>
      </c>
      <c r="E4" s="17">
        <f t="shared" si="1"/>
        <v>0.24785801713586292</v>
      </c>
      <c r="F4" s="18">
        <v>13.5</v>
      </c>
      <c r="G4" s="19">
        <v>60.8</v>
      </c>
      <c r="H4" s="20">
        <v>543.70000000000005</v>
      </c>
      <c r="I4" s="20">
        <v>639</v>
      </c>
      <c r="J4" s="20">
        <v>246</v>
      </c>
      <c r="K4" s="20">
        <v>74.599999999999994</v>
      </c>
      <c r="L4" s="21">
        <v>42.4</v>
      </c>
    </row>
    <row r="5" spans="1:12" s="29" customFormat="1" ht="30.75" customHeight="1" x14ac:dyDescent="0.25">
      <c r="A5" s="126"/>
      <c r="B5" s="132"/>
      <c r="C5" s="23" t="s">
        <v>8</v>
      </c>
      <c r="D5" s="24">
        <f>SUM(D2:D4)</f>
        <v>6536</v>
      </c>
      <c r="E5" s="25">
        <f t="shared" ref="E5:L5" si="2">SUM(E2:E4)</f>
        <v>1</v>
      </c>
      <c r="F5" s="26">
        <f t="shared" si="2"/>
        <v>128.5</v>
      </c>
      <c r="G5" s="27">
        <f t="shared" si="2"/>
        <v>1780</v>
      </c>
      <c r="H5" s="27">
        <f t="shared" si="2"/>
        <v>2614.3999999999996</v>
      </c>
      <c r="I5" s="27">
        <f t="shared" si="2"/>
        <v>1612.3</v>
      </c>
      <c r="J5" s="27">
        <f t="shared" si="2"/>
        <v>259.60000000000002</v>
      </c>
      <c r="K5" s="27">
        <f t="shared" si="2"/>
        <v>87.5</v>
      </c>
      <c r="L5" s="28">
        <f t="shared" si="2"/>
        <v>53.7</v>
      </c>
    </row>
    <row r="6" spans="1:12" s="15" customFormat="1" ht="30" customHeight="1" x14ac:dyDescent="0.25">
      <c r="A6" s="127"/>
      <c r="B6" s="133" t="s">
        <v>9</v>
      </c>
      <c r="C6" s="30" t="s">
        <v>10</v>
      </c>
      <c r="D6" s="31">
        <f>SUM(F6:L6)</f>
        <v>3420</v>
      </c>
      <c r="E6" s="32">
        <f>D6/$D$12</f>
        <v>0.50146627565982405</v>
      </c>
      <c r="F6" s="33"/>
      <c r="G6" s="34">
        <v>1151</v>
      </c>
      <c r="H6" s="35">
        <v>1389</v>
      </c>
      <c r="I6" s="35">
        <v>880</v>
      </c>
      <c r="J6" s="35"/>
      <c r="K6" s="35"/>
      <c r="L6" s="36"/>
    </row>
    <row r="7" spans="1:12" s="15" customFormat="1" ht="30" customHeight="1" x14ac:dyDescent="0.25">
      <c r="A7" s="128"/>
      <c r="B7" s="131"/>
      <c r="C7" s="37" t="s">
        <v>11</v>
      </c>
      <c r="D7" s="38">
        <f t="shared" ref="D7:D11" si="3">SUM(F7:L7)</f>
        <v>1000</v>
      </c>
      <c r="E7" s="17">
        <f t="shared" ref="E7:E11" si="4">D7/$D$12</f>
        <v>0.1466275659824047</v>
      </c>
      <c r="F7" s="18"/>
      <c r="G7" s="19"/>
      <c r="H7" s="20">
        <v>500</v>
      </c>
      <c r="I7" s="20">
        <v>500</v>
      </c>
      <c r="J7" s="20"/>
      <c r="K7" s="20"/>
      <c r="L7" s="21"/>
    </row>
    <row r="8" spans="1:12" s="15" customFormat="1" ht="30" customHeight="1" x14ac:dyDescent="0.25">
      <c r="A8" s="128"/>
      <c r="B8" s="131"/>
      <c r="C8" s="37" t="s">
        <v>186</v>
      </c>
      <c r="D8" s="38">
        <f t="shared" si="3"/>
        <v>300</v>
      </c>
      <c r="E8" s="17">
        <f t="shared" si="4"/>
        <v>4.398826979472141E-2</v>
      </c>
      <c r="F8" s="18">
        <v>300</v>
      </c>
      <c r="G8" s="19"/>
      <c r="H8" s="20"/>
      <c r="I8" s="20"/>
      <c r="J8" s="20"/>
      <c r="K8" s="20"/>
      <c r="L8" s="21"/>
    </row>
    <row r="9" spans="1:12" s="15" customFormat="1" ht="30" customHeight="1" x14ac:dyDescent="0.25">
      <c r="A9" s="128"/>
      <c r="B9" s="131"/>
      <c r="C9" s="37" t="s">
        <v>12</v>
      </c>
      <c r="D9" s="38">
        <f t="shared" si="3"/>
        <v>1000</v>
      </c>
      <c r="E9" s="17">
        <f t="shared" si="4"/>
        <v>0.1466275659824047</v>
      </c>
      <c r="F9" s="18"/>
      <c r="G9" s="19">
        <v>350</v>
      </c>
      <c r="H9" s="20">
        <v>350</v>
      </c>
      <c r="I9" s="20">
        <v>300</v>
      </c>
      <c r="J9" s="20"/>
      <c r="K9" s="20"/>
      <c r="L9" s="21"/>
    </row>
    <row r="10" spans="1:12" s="15" customFormat="1" ht="30" customHeight="1" x14ac:dyDescent="0.25">
      <c r="A10" s="128"/>
      <c r="B10" s="131"/>
      <c r="C10" s="37" t="s">
        <v>13</v>
      </c>
      <c r="D10" s="38">
        <f t="shared" si="3"/>
        <v>1080</v>
      </c>
      <c r="E10" s="17">
        <f t="shared" si="4"/>
        <v>0.15835777126099707</v>
      </c>
      <c r="F10" s="18"/>
      <c r="G10" s="19">
        <v>480</v>
      </c>
      <c r="H10" s="20">
        <v>300</v>
      </c>
      <c r="I10" s="20">
        <v>300</v>
      </c>
      <c r="J10" s="20"/>
      <c r="K10" s="20"/>
      <c r="L10" s="21"/>
    </row>
    <row r="11" spans="1:12" s="15" customFormat="1" ht="30" customHeight="1" x14ac:dyDescent="0.25">
      <c r="A11" s="128"/>
      <c r="B11" s="131"/>
      <c r="C11" s="37" t="s">
        <v>14</v>
      </c>
      <c r="D11" s="38">
        <f t="shared" si="3"/>
        <v>20</v>
      </c>
      <c r="E11" s="17">
        <f t="shared" si="4"/>
        <v>2.9325513196480938E-3</v>
      </c>
      <c r="F11" s="18"/>
      <c r="G11" s="19">
        <v>20</v>
      </c>
      <c r="H11" s="20"/>
      <c r="I11" s="20"/>
      <c r="J11" s="20"/>
      <c r="K11" s="20"/>
      <c r="L11" s="21"/>
    </row>
    <row r="12" spans="1:12" s="29" customFormat="1" ht="30" customHeight="1" x14ac:dyDescent="0.25">
      <c r="A12" s="128"/>
      <c r="B12" s="132"/>
      <c r="C12" s="39" t="s">
        <v>8</v>
      </c>
      <c r="D12" s="40">
        <f>SUM(D6:D11)</f>
        <v>6820</v>
      </c>
      <c r="E12" s="25">
        <f>SUM(E6:E11)</f>
        <v>0.99999999999999989</v>
      </c>
      <c r="F12" s="41">
        <f>SUM(F6:F11)</f>
        <v>300</v>
      </c>
      <c r="G12" s="42">
        <f t="shared" ref="G12:L12" si="5">SUM(G6:G11)</f>
        <v>2001</v>
      </c>
      <c r="H12" s="42">
        <f t="shared" si="5"/>
        <v>2539</v>
      </c>
      <c r="I12" s="42">
        <f t="shared" si="5"/>
        <v>1980</v>
      </c>
      <c r="J12" s="42">
        <f t="shared" si="5"/>
        <v>0</v>
      </c>
      <c r="K12" s="42">
        <f t="shared" si="5"/>
        <v>0</v>
      </c>
      <c r="L12" s="43">
        <f t="shared" si="5"/>
        <v>0</v>
      </c>
    </row>
    <row r="13" spans="1:12" s="29" customFormat="1" ht="30.95" customHeight="1" x14ac:dyDescent="0.25">
      <c r="A13" s="128"/>
      <c r="B13" s="133" t="s">
        <v>15</v>
      </c>
      <c r="C13" s="44" t="s">
        <v>16</v>
      </c>
      <c r="D13" s="31">
        <f>SUM(F13:L13)</f>
        <v>563</v>
      </c>
      <c r="E13" s="32">
        <f>D13/$D$24</f>
        <v>0.53568030447193149</v>
      </c>
      <c r="F13" s="33"/>
      <c r="G13" s="35">
        <v>260</v>
      </c>
      <c r="H13" s="35">
        <v>303</v>
      </c>
      <c r="I13" s="35"/>
      <c r="J13" s="35"/>
      <c r="K13" s="35"/>
      <c r="L13" s="36"/>
    </row>
    <row r="14" spans="1:12" s="29" customFormat="1" ht="30.95" customHeight="1" x14ac:dyDescent="0.25">
      <c r="A14" s="128"/>
      <c r="B14" s="131"/>
      <c r="C14" s="22" t="s">
        <v>17</v>
      </c>
      <c r="D14" s="38">
        <f t="shared" ref="D14:D23" si="6">SUM(F14:L14)</f>
        <v>10</v>
      </c>
      <c r="E14" s="17">
        <f t="shared" ref="E14:E23" si="7">D14/$D$24</f>
        <v>9.5147478591817315E-3</v>
      </c>
      <c r="F14" s="18"/>
      <c r="G14" s="20">
        <v>3</v>
      </c>
      <c r="H14" s="20">
        <v>4</v>
      </c>
      <c r="I14" s="20">
        <v>3</v>
      </c>
      <c r="J14" s="20"/>
      <c r="K14" s="20"/>
      <c r="L14" s="21"/>
    </row>
    <row r="15" spans="1:12" s="29" customFormat="1" ht="30.95" customHeight="1" x14ac:dyDescent="0.25">
      <c r="A15" s="128"/>
      <c r="B15" s="131"/>
      <c r="C15" s="45" t="s">
        <v>18</v>
      </c>
      <c r="D15" s="38">
        <f t="shared" si="6"/>
        <v>38</v>
      </c>
      <c r="E15" s="17">
        <f t="shared" si="7"/>
        <v>3.6156041864890583E-2</v>
      </c>
      <c r="F15" s="18"/>
      <c r="G15" s="20">
        <v>12.6</v>
      </c>
      <c r="H15" s="20">
        <v>12.7</v>
      </c>
      <c r="I15" s="20">
        <v>12.7</v>
      </c>
      <c r="J15" s="20"/>
      <c r="K15" s="20"/>
      <c r="L15" s="21"/>
    </row>
    <row r="16" spans="1:12" s="29" customFormat="1" ht="30.95" customHeight="1" x14ac:dyDescent="0.25">
      <c r="A16" s="128"/>
      <c r="B16" s="131"/>
      <c r="C16" s="45" t="s">
        <v>19</v>
      </c>
      <c r="D16" s="38">
        <f t="shared" si="6"/>
        <v>307</v>
      </c>
      <c r="E16" s="17">
        <f t="shared" si="7"/>
        <v>0.29210275927687918</v>
      </c>
      <c r="F16" s="18"/>
      <c r="G16" s="20">
        <v>102.2</v>
      </c>
      <c r="H16" s="20">
        <v>102.4</v>
      </c>
      <c r="I16" s="20">
        <v>102.4</v>
      </c>
      <c r="J16" s="20"/>
      <c r="K16" s="20"/>
      <c r="L16" s="21"/>
    </row>
    <row r="17" spans="1:12" s="29" customFormat="1" ht="30.95" customHeight="1" x14ac:dyDescent="0.25">
      <c r="A17" s="128"/>
      <c r="B17" s="131"/>
      <c r="C17" s="22" t="s">
        <v>20</v>
      </c>
      <c r="D17" s="38">
        <f t="shared" si="6"/>
        <v>38</v>
      </c>
      <c r="E17" s="17">
        <f t="shared" si="7"/>
        <v>3.6156041864890583E-2</v>
      </c>
      <c r="F17" s="18"/>
      <c r="G17" s="20">
        <v>10.8</v>
      </c>
      <c r="H17" s="20">
        <v>14.8</v>
      </c>
      <c r="I17" s="20">
        <v>12.4</v>
      </c>
      <c r="J17" s="20"/>
      <c r="K17" s="20"/>
      <c r="L17" s="21"/>
    </row>
    <row r="18" spans="1:12" s="29" customFormat="1" ht="30.95" customHeight="1" x14ac:dyDescent="0.25">
      <c r="A18" s="128"/>
      <c r="B18" s="131"/>
      <c r="C18" s="22" t="s">
        <v>21</v>
      </c>
      <c r="D18" s="38">
        <f t="shared" si="6"/>
        <v>9.9</v>
      </c>
      <c r="E18" s="17">
        <f t="shared" si="7"/>
        <v>9.4196003805899139E-3</v>
      </c>
      <c r="F18" s="18"/>
      <c r="G18" s="20">
        <v>2.9</v>
      </c>
      <c r="H18" s="20">
        <v>7</v>
      </c>
      <c r="I18" s="20"/>
      <c r="J18" s="20"/>
      <c r="K18" s="20"/>
      <c r="L18" s="21"/>
    </row>
    <row r="19" spans="1:12" s="29" customFormat="1" ht="30.95" customHeight="1" x14ac:dyDescent="0.25">
      <c r="A19" s="128"/>
      <c r="B19" s="131"/>
      <c r="C19" s="22" t="s">
        <v>22</v>
      </c>
      <c r="D19" s="38">
        <f t="shared" si="6"/>
        <v>14.1</v>
      </c>
      <c r="E19" s="17">
        <f t="shared" si="7"/>
        <v>1.341579448144624E-2</v>
      </c>
      <c r="F19" s="18"/>
      <c r="G19" s="20">
        <v>6</v>
      </c>
      <c r="H19" s="20">
        <v>4.7</v>
      </c>
      <c r="I19" s="20">
        <v>3.4</v>
      </c>
      <c r="J19" s="20"/>
      <c r="K19" s="20"/>
      <c r="L19" s="21"/>
    </row>
    <row r="20" spans="1:12" s="29" customFormat="1" ht="30.95" customHeight="1" x14ac:dyDescent="0.25">
      <c r="A20" s="128"/>
      <c r="B20" s="131"/>
      <c r="C20" s="22" t="s">
        <v>23</v>
      </c>
      <c r="D20" s="38">
        <f t="shared" si="6"/>
        <v>11</v>
      </c>
      <c r="E20" s="17">
        <f t="shared" si="7"/>
        <v>1.0466222645099905E-2</v>
      </c>
      <c r="F20" s="18"/>
      <c r="G20" s="20">
        <v>1</v>
      </c>
      <c r="H20" s="20">
        <v>5</v>
      </c>
      <c r="I20" s="20">
        <v>5</v>
      </c>
      <c r="J20" s="20"/>
      <c r="K20" s="20"/>
      <c r="L20" s="21"/>
    </row>
    <row r="21" spans="1:12" s="29" customFormat="1" ht="30.95" customHeight="1" x14ac:dyDescent="0.25">
      <c r="A21" s="128"/>
      <c r="B21" s="131"/>
      <c r="C21" s="22" t="s">
        <v>24</v>
      </c>
      <c r="D21" s="38">
        <f t="shared" si="6"/>
        <v>11</v>
      </c>
      <c r="E21" s="17">
        <f t="shared" si="7"/>
        <v>1.0466222645099905E-2</v>
      </c>
      <c r="F21" s="18"/>
      <c r="G21" s="20">
        <v>3</v>
      </c>
      <c r="H21" s="20">
        <v>4</v>
      </c>
      <c r="I21" s="20">
        <v>4</v>
      </c>
      <c r="J21" s="20"/>
      <c r="K21" s="20"/>
      <c r="L21" s="21"/>
    </row>
    <row r="22" spans="1:12" s="29" customFormat="1" ht="30.95" customHeight="1" x14ac:dyDescent="0.25">
      <c r="A22" s="128"/>
      <c r="B22" s="131"/>
      <c r="C22" s="22" t="s">
        <v>25</v>
      </c>
      <c r="D22" s="38">
        <f t="shared" si="6"/>
        <v>44</v>
      </c>
      <c r="E22" s="17">
        <f t="shared" si="7"/>
        <v>4.1864890580399619E-2</v>
      </c>
      <c r="F22" s="18"/>
      <c r="G22" s="20"/>
      <c r="H22" s="20">
        <v>36</v>
      </c>
      <c r="I22" s="20">
        <v>8</v>
      </c>
      <c r="J22" s="20"/>
      <c r="K22" s="20"/>
      <c r="L22" s="21"/>
    </row>
    <row r="23" spans="1:12" s="29" customFormat="1" ht="30.95" customHeight="1" x14ac:dyDescent="0.25">
      <c r="A23" s="128"/>
      <c r="B23" s="131"/>
      <c r="C23" s="45" t="s">
        <v>26</v>
      </c>
      <c r="D23" s="38">
        <f t="shared" si="6"/>
        <v>5</v>
      </c>
      <c r="E23" s="17">
        <f t="shared" si="7"/>
        <v>4.7573739295908657E-3</v>
      </c>
      <c r="F23" s="18"/>
      <c r="G23" s="20">
        <v>5</v>
      </c>
      <c r="H23" s="20"/>
      <c r="I23" s="20"/>
      <c r="J23" s="20"/>
      <c r="K23" s="20"/>
      <c r="L23" s="21"/>
    </row>
    <row r="24" spans="1:12" s="29" customFormat="1" ht="30.95" customHeight="1" x14ac:dyDescent="0.25">
      <c r="A24" s="129"/>
      <c r="B24" s="132"/>
      <c r="C24" s="23" t="s">
        <v>8</v>
      </c>
      <c r="D24" s="40">
        <f>SUM(D13:D23)</f>
        <v>1051</v>
      </c>
      <c r="E24" s="25">
        <f t="shared" ref="E24:L24" si="8">SUM(E13:E23)</f>
        <v>1.0000000000000002</v>
      </c>
      <c r="F24" s="46">
        <f t="shared" si="8"/>
        <v>0</v>
      </c>
      <c r="G24" s="47">
        <f t="shared" si="8"/>
        <v>406.5</v>
      </c>
      <c r="H24" s="47">
        <f t="shared" si="8"/>
        <v>493.6</v>
      </c>
      <c r="I24" s="47">
        <f t="shared" si="8"/>
        <v>150.9</v>
      </c>
      <c r="J24" s="47">
        <f t="shared" si="8"/>
        <v>0</v>
      </c>
      <c r="K24" s="47">
        <f t="shared" si="8"/>
        <v>0</v>
      </c>
      <c r="L24" s="48">
        <f t="shared" si="8"/>
        <v>0</v>
      </c>
    </row>
    <row r="25" spans="1:12" s="15" customFormat="1" ht="30" customHeight="1" x14ac:dyDescent="0.25">
      <c r="A25" s="134" t="s">
        <v>27</v>
      </c>
      <c r="B25" s="137" t="s">
        <v>28</v>
      </c>
      <c r="C25" s="49" t="s">
        <v>29</v>
      </c>
      <c r="D25" s="50">
        <f>SUM(F25:L25)</f>
        <v>137.80000000000001</v>
      </c>
      <c r="E25" s="51">
        <f>D25/$D$29</f>
        <v>8.3922046285018273E-2</v>
      </c>
      <c r="F25" s="52"/>
      <c r="G25" s="53">
        <v>4</v>
      </c>
      <c r="H25" s="53">
        <v>40</v>
      </c>
      <c r="I25" s="53">
        <v>93.8</v>
      </c>
      <c r="J25" s="53"/>
      <c r="K25" s="53"/>
      <c r="L25" s="54"/>
    </row>
    <row r="26" spans="1:12" s="15" customFormat="1" ht="30" customHeight="1" x14ac:dyDescent="0.25">
      <c r="A26" s="135"/>
      <c r="B26" s="138"/>
      <c r="C26" s="55" t="s">
        <v>30</v>
      </c>
      <c r="D26" s="56">
        <f t="shared" ref="D26:D28" si="9">SUM(F26:L26)</f>
        <v>551.6</v>
      </c>
      <c r="E26" s="57">
        <f t="shared" ref="E26:E28" si="10">D26/$D$29</f>
        <v>0.33593179049939098</v>
      </c>
      <c r="F26" s="58"/>
      <c r="G26" s="59">
        <v>200</v>
      </c>
      <c r="H26" s="59">
        <v>175.8</v>
      </c>
      <c r="I26" s="59">
        <v>175.8</v>
      </c>
      <c r="J26" s="59"/>
      <c r="K26" s="59"/>
      <c r="L26" s="60"/>
    </row>
    <row r="27" spans="1:12" s="15" customFormat="1" ht="30" customHeight="1" x14ac:dyDescent="0.25">
      <c r="A27" s="135"/>
      <c r="B27" s="138"/>
      <c r="C27" s="55" t="s">
        <v>31</v>
      </c>
      <c r="D27" s="56">
        <f t="shared" si="9"/>
        <v>551.5</v>
      </c>
      <c r="E27" s="57">
        <f t="shared" si="10"/>
        <v>0.33587088915956154</v>
      </c>
      <c r="F27" s="58"/>
      <c r="G27" s="59">
        <v>200</v>
      </c>
      <c r="H27" s="59">
        <v>200</v>
      </c>
      <c r="I27" s="59">
        <v>151.5</v>
      </c>
      <c r="J27" s="59"/>
      <c r="K27" s="59"/>
      <c r="L27" s="60"/>
    </row>
    <row r="28" spans="1:12" s="15" customFormat="1" ht="30" customHeight="1" x14ac:dyDescent="0.25">
      <c r="A28" s="135"/>
      <c r="B28" s="138"/>
      <c r="C28" s="55" t="s">
        <v>32</v>
      </c>
      <c r="D28" s="56">
        <f t="shared" si="9"/>
        <v>401.1</v>
      </c>
      <c r="E28" s="57">
        <f t="shared" si="10"/>
        <v>0.24427527405602925</v>
      </c>
      <c r="F28" s="58"/>
      <c r="G28" s="59">
        <v>197.1</v>
      </c>
      <c r="H28" s="59">
        <v>102</v>
      </c>
      <c r="I28" s="59">
        <v>102</v>
      </c>
      <c r="J28" s="59"/>
      <c r="K28" s="59"/>
      <c r="L28" s="60"/>
    </row>
    <row r="29" spans="1:12" s="29" customFormat="1" ht="30" customHeight="1" x14ac:dyDescent="0.25">
      <c r="A29" s="135"/>
      <c r="B29" s="139"/>
      <c r="C29" s="39" t="s">
        <v>8</v>
      </c>
      <c r="D29" s="40">
        <f>SUM(D25:D28)</f>
        <v>1642</v>
      </c>
      <c r="E29" s="25">
        <f>SUM(E25:E28)</f>
        <v>1</v>
      </c>
      <c r="F29" s="61">
        <f>SUM(F25:F28)</f>
        <v>0</v>
      </c>
      <c r="G29" s="42">
        <f>SUM(G25:G28)</f>
        <v>601.1</v>
      </c>
      <c r="H29" s="42">
        <f t="shared" ref="H29:L29" si="11">SUM(H25:H28)</f>
        <v>517.79999999999995</v>
      </c>
      <c r="I29" s="42">
        <f t="shared" si="11"/>
        <v>523.1</v>
      </c>
      <c r="J29" s="42">
        <f t="shared" si="11"/>
        <v>0</v>
      </c>
      <c r="K29" s="42">
        <f t="shared" si="11"/>
        <v>0</v>
      </c>
      <c r="L29" s="43">
        <f t="shared" si="11"/>
        <v>0</v>
      </c>
    </row>
    <row r="30" spans="1:12" s="29" customFormat="1" ht="30" customHeight="1" x14ac:dyDescent="0.25">
      <c r="A30" s="135"/>
      <c r="B30" s="133" t="s">
        <v>33</v>
      </c>
      <c r="C30" s="62" t="s">
        <v>34</v>
      </c>
      <c r="D30" s="50">
        <f>SUM(F30:L30)</f>
        <v>642</v>
      </c>
      <c r="E30" s="51">
        <f>D30/$D$34</f>
        <v>0.30703012912482064</v>
      </c>
      <c r="F30" s="63"/>
      <c r="G30" s="53">
        <v>200</v>
      </c>
      <c r="H30" s="53">
        <v>255</v>
      </c>
      <c r="I30" s="53">
        <v>187</v>
      </c>
      <c r="J30" s="53"/>
      <c r="K30" s="53"/>
      <c r="L30" s="54"/>
    </row>
    <row r="31" spans="1:12" s="29" customFormat="1" ht="30" customHeight="1" x14ac:dyDescent="0.25">
      <c r="A31" s="135"/>
      <c r="B31" s="131"/>
      <c r="C31" s="64" t="s">
        <v>35</v>
      </c>
      <c r="D31" s="56">
        <f t="shared" ref="D31:D33" si="12">SUM(F31:L31)</f>
        <v>800</v>
      </c>
      <c r="E31" s="57">
        <f t="shared" ref="E31:E33" si="13">D31/$D$34</f>
        <v>0.38259206121472977</v>
      </c>
      <c r="F31" s="65"/>
      <c r="G31" s="59">
        <v>77</v>
      </c>
      <c r="H31" s="59">
        <v>345</v>
      </c>
      <c r="I31" s="59">
        <v>378</v>
      </c>
      <c r="J31" s="59"/>
      <c r="K31" s="59"/>
      <c r="L31" s="60"/>
    </row>
    <row r="32" spans="1:12" s="29" customFormat="1" ht="30" customHeight="1" x14ac:dyDescent="0.25">
      <c r="A32" s="135"/>
      <c r="B32" s="131"/>
      <c r="C32" s="64" t="s">
        <v>36</v>
      </c>
      <c r="D32" s="56">
        <f t="shared" si="12"/>
        <v>380</v>
      </c>
      <c r="E32" s="57">
        <f t="shared" si="13"/>
        <v>0.18173122907699665</v>
      </c>
      <c r="F32" s="65"/>
      <c r="G32" s="59">
        <v>2</v>
      </c>
      <c r="H32" s="59">
        <v>164</v>
      </c>
      <c r="I32" s="59">
        <v>214</v>
      </c>
      <c r="J32" s="59"/>
      <c r="K32" s="59"/>
      <c r="L32" s="60"/>
    </row>
    <row r="33" spans="1:12" s="29" customFormat="1" ht="30" customHeight="1" x14ac:dyDescent="0.25">
      <c r="A33" s="135"/>
      <c r="B33" s="131"/>
      <c r="C33" s="64" t="s">
        <v>37</v>
      </c>
      <c r="D33" s="56">
        <f t="shared" si="12"/>
        <v>269</v>
      </c>
      <c r="E33" s="57">
        <f t="shared" si="13"/>
        <v>0.12864658058345288</v>
      </c>
      <c r="F33" s="65"/>
      <c r="G33" s="59">
        <v>35</v>
      </c>
      <c r="H33" s="59">
        <v>95</v>
      </c>
      <c r="I33" s="59">
        <v>139</v>
      </c>
      <c r="J33" s="59"/>
      <c r="K33" s="59"/>
      <c r="L33" s="60"/>
    </row>
    <row r="34" spans="1:12" s="29" customFormat="1" ht="30" customHeight="1" x14ac:dyDescent="0.25">
      <c r="A34" s="135"/>
      <c r="B34" s="132"/>
      <c r="C34" s="23" t="s">
        <v>8</v>
      </c>
      <c r="D34" s="40">
        <f>SUM(D30:D33)</f>
        <v>2091</v>
      </c>
      <c r="E34" s="25">
        <f>SUM(E30:E33)</f>
        <v>1</v>
      </c>
      <c r="F34" s="61">
        <f>SUM(F30:F33)</f>
        <v>0</v>
      </c>
      <c r="G34" s="42">
        <f>SUM(G30:G33)</f>
        <v>314</v>
      </c>
      <c r="H34" s="42">
        <f t="shared" ref="H34:L34" si="14">SUM(H30:H33)</f>
        <v>859</v>
      </c>
      <c r="I34" s="42">
        <f t="shared" si="14"/>
        <v>918</v>
      </c>
      <c r="J34" s="42">
        <f t="shared" si="14"/>
        <v>0</v>
      </c>
      <c r="K34" s="42">
        <f t="shared" si="14"/>
        <v>0</v>
      </c>
      <c r="L34" s="43">
        <f t="shared" si="14"/>
        <v>0</v>
      </c>
    </row>
    <row r="35" spans="1:12" s="29" customFormat="1" ht="30" customHeight="1" x14ac:dyDescent="0.25">
      <c r="A35" s="135"/>
      <c r="B35" s="133" t="s">
        <v>38</v>
      </c>
      <c r="C35" s="62" t="s">
        <v>39</v>
      </c>
      <c r="D35" s="50">
        <f>SUM(F35:L35)</f>
        <v>2987.6</v>
      </c>
      <c r="E35" s="51">
        <f>D35/$D$39</f>
        <v>0.44811759412029395</v>
      </c>
      <c r="F35" s="52">
        <v>12.8</v>
      </c>
      <c r="G35" s="53">
        <v>135.4</v>
      </c>
      <c r="H35" s="53">
        <v>795.8</v>
      </c>
      <c r="I35" s="53">
        <v>897.6</v>
      </c>
      <c r="J35" s="53">
        <v>659.5</v>
      </c>
      <c r="K35" s="53">
        <v>398</v>
      </c>
      <c r="L35" s="54">
        <v>88.5</v>
      </c>
    </row>
    <row r="36" spans="1:12" s="29" customFormat="1" ht="30" customHeight="1" x14ac:dyDescent="0.25">
      <c r="A36" s="135"/>
      <c r="B36" s="131"/>
      <c r="C36" s="64" t="s">
        <v>40</v>
      </c>
      <c r="D36" s="56">
        <f t="shared" ref="D36:D38" si="15">SUM(F36:L36)</f>
        <v>1904.9</v>
      </c>
      <c r="E36" s="57">
        <f t="shared" ref="E36:E38" si="16">D36/$D$39</f>
        <v>0.28572071396430182</v>
      </c>
      <c r="F36" s="58">
        <v>2.9</v>
      </c>
      <c r="G36" s="59">
        <v>82.8</v>
      </c>
      <c r="H36" s="59">
        <v>574.5</v>
      </c>
      <c r="I36" s="59">
        <v>656.8</v>
      </c>
      <c r="J36" s="59">
        <v>341.8</v>
      </c>
      <c r="K36" s="59">
        <v>138.4</v>
      </c>
      <c r="L36" s="60">
        <v>107.7</v>
      </c>
    </row>
    <row r="37" spans="1:12" s="29" customFormat="1" ht="30" customHeight="1" x14ac:dyDescent="0.25">
      <c r="A37" s="135"/>
      <c r="B37" s="131"/>
      <c r="C37" s="64" t="s">
        <v>41</v>
      </c>
      <c r="D37" s="56">
        <f t="shared" si="15"/>
        <v>974.5</v>
      </c>
      <c r="E37" s="57">
        <f t="shared" si="16"/>
        <v>0.14616769161541923</v>
      </c>
      <c r="F37" s="58">
        <v>3.9</v>
      </c>
      <c r="G37" s="59">
        <v>30.5</v>
      </c>
      <c r="H37" s="59">
        <v>184.3</v>
      </c>
      <c r="I37" s="59">
        <v>329.9</v>
      </c>
      <c r="J37" s="59">
        <v>232.4</v>
      </c>
      <c r="K37" s="59">
        <v>161.4</v>
      </c>
      <c r="L37" s="60">
        <v>32.1</v>
      </c>
    </row>
    <row r="38" spans="1:12" s="29" customFormat="1" ht="30" customHeight="1" x14ac:dyDescent="0.25">
      <c r="A38" s="135"/>
      <c r="B38" s="131"/>
      <c r="C38" s="66" t="s">
        <v>42</v>
      </c>
      <c r="D38" s="56">
        <f t="shared" si="15"/>
        <v>800</v>
      </c>
      <c r="E38" s="57">
        <f t="shared" si="16"/>
        <v>0.119994000299985</v>
      </c>
      <c r="F38" s="58"/>
      <c r="G38" s="59">
        <v>185.5</v>
      </c>
      <c r="H38" s="59">
        <v>260</v>
      </c>
      <c r="I38" s="59">
        <v>214.5</v>
      </c>
      <c r="J38" s="59">
        <v>140</v>
      </c>
      <c r="K38" s="59"/>
      <c r="L38" s="60"/>
    </row>
    <row r="39" spans="1:12" s="29" customFormat="1" ht="30" customHeight="1" x14ac:dyDescent="0.25">
      <c r="A39" s="136"/>
      <c r="B39" s="132"/>
      <c r="C39" s="23" t="s">
        <v>8</v>
      </c>
      <c r="D39" s="40">
        <f>SUM(D35:D38)</f>
        <v>6667</v>
      </c>
      <c r="E39" s="25">
        <f t="shared" ref="E39:L39" si="17">SUM(E35:E38)</f>
        <v>1</v>
      </c>
      <c r="F39" s="46">
        <f t="shared" si="17"/>
        <v>19.600000000000001</v>
      </c>
      <c r="G39" s="47">
        <f t="shared" si="17"/>
        <v>434.2</v>
      </c>
      <c r="H39" s="47">
        <f t="shared" si="17"/>
        <v>1814.6</v>
      </c>
      <c r="I39" s="47">
        <f t="shared" si="17"/>
        <v>2098.8000000000002</v>
      </c>
      <c r="J39" s="47">
        <f t="shared" si="17"/>
        <v>1373.7</v>
      </c>
      <c r="K39" s="47">
        <f t="shared" si="17"/>
        <v>697.8</v>
      </c>
      <c r="L39" s="48">
        <f t="shared" si="17"/>
        <v>228.29999999999998</v>
      </c>
    </row>
    <row r="40" spans="1:12" s="29" customFormat="1" ht="30" customHeight="1" x14ac:dyDescent="0.25">
      <c r="A40" s="134" t="s">
        <v>43</v>
      </c>
      <c r="B40" s="133" t="s">
        <v>44</v>
      </c>
      <c r="C40" s="62" t="s">
        <v>45</v>
      </c>
      <c r="D40" s="50">
        <f>SUM(F40:L40)</f>
        <v>100</v>
      </c>
      <c r="E40" s="51">
        <f>D40/$D$43</f>
        <v>3.15955766192733E-2</v>
      </c>
      <c r="F40" s="52"/>
      <c r="G40" s="53">
        <v>60</v>
      </c>
      <c r="H40" s="53">
        <v>20</v>
      </c>
      <c r="I40" s="53">
        <v>20</v>
      </c>
      <c r="J40" s="53"/>
      <c r="K40" s="53"/>
      <c r="L40" s="54"/>
    </row>
    <row r="41" spans="1:12" s="29" customFormat="1" ht="30" customHeight="1" x14ac:dyDescent="0.25">
      <c r="A41" s="135"/>
      <c r="B41" s="131"/>
      <c r="C41" s="64" t="s">
        <v>46</v>
      </c>
      <c r="D41" s="56">
        <f t="shared" ref="D41:D46" si="18">SUM(F41:L41)</f>
        <v>2365</v>
      </c>
      <c r="E41" s="57">
        <f t="shared" ref="E41:E42" si="19">D41/$D$43</f>
        <v>0.7472353870458136</v>
      </c>
      <c r="F41" s="58"/>
      <c r="G41" s="59">
        <v>1490</v>
      </c>
      <c r="H41" s="59">
        <v>435</v>
      </c>
      <c r="I41" s="59">
        <v>440</v>
      </c>
      <c r="J41" s="59"/>
      <c r="K41" s="59"/>
      <c r="L41" s="60"/>
    </row>
    <row r="42" spans="1:12" s="15" customFormat="1" ht="30" customHeight="1" x14ac:dyDescent="0.25">
      <c r="A42" s="135"/>
      <c r="B42" s="131"/>
      <c r="C42" s="64" t="s">
        <v>47</v>
      </c>
      <c r="D42" s="56">
        <f t="shared" si="18"/>
        <v>700</v>
      </c>
      <c r="E42" s="57">
        <f t="shared" si="19"/>
        <v>0.22116903633491311</v>
      </c>
      <c r="F42" s="67"/>
      <c r="G42" s="68">
        <v>350</v>
      </c>
      <c r="H42" s="59">
        <v>175</v>
      </c>
      <c r="I42" s="59">
        <v>175</v>
      </c>
      <c r="J42" s="59"/>
      <c r="K42" s="59"/>
      <c r="L42" s="60"/>
    </row>
    <row r="43" spans="1:12" s="29" customFormat="1" ht="30" customHeight="1" x14ac:dyDescent="0.25">
      <c r="A43" s="135"/>
      <c r="B43" s="132"/>
      <c r="C43" s="23" t="s">
        <v>8</v>
      </c>
      <c r="D43" s="40">
        <f>SUM(D40:D42)</f>
        <v>3165</v>
      </c>
      <c r="E43" s="25">
        <f>SUM(E40:E42)</f>
        <v>1</v>
      </c>
      <c r="F43" s="41">
        <f>SUM(F40:F42)</f>
        <v>0</v>
      </c>
      <c r="G43" s="42">
        <f t="shared" ref="G43:L43" si="20">SUM(G40:G42)</f>
        <v>1900</v>
      </c>
      <c r="H43" s="42">
        <f t="shared" si="20"/>
        <v>630</v>
      </c>
      <c r="I43" s="42">
        <f t="shared" si="20"/>
        <v>635</v>
      </c>
      <c r="J43" s="42">
        <f t="shared" si="20"/>
        <v>0</v>
      </c>
      <c r="K43" s="42">
        <f t="shared" si="20"/>
        <v>0</v>
      </c>
      <c r="L43" s="43">
        <f t="shared" si="20"/>
        <v>0</v>
      </c>
    </row>
    <row r="44" spans="1:12" s="29" customFormat="1" ht="30" customHeight="1" x14ac:dyDescent="0.25">
      <c r="A44" s="135"/>
      <c r="B44" s="133" t="s">
        <v>48</v>
      </c>
      <c r="C44" s="62" t="s">
        <v>49</v>
      </c>
      <c r="D44" s="50">
        <f t="shared" si="18"/>
        <v>684</v>
      </c>
      <c r="E44" s="51">
        <f>D44/$D$47</f>
        <v>0.50109890109890109</v>
      </c>
      <c r="F44" s="69"/>
      <c r="G44" s="53">
        <v>107</v>
      </c>
      <c r="H44" s="53">
        <v>289</v>
      </c>
      <c r="I44" s="53">
        <v>288</v>
      </c>
      <c r="J44" s="53"/>
      <c r="K44" s="53"/>
      <c r="L44" s="54"/>
    </row>
    <row r="45" spans="1:12" s="29" customFormat="1" ht="30" customHeight="1" x14ac:dyDescent="0.25">
      <c r="A45" s="135"/>
      <c r="B45" s="131"/>
      <c r="C45" s="64" t="s">
        <v>50</v>
      </c>
      <c r="D45" s="56">
        <f t="shared" si="18"/>
        <v>525</v>
      </c>
      <c r="E45" s="57">
        <f t="shared" ref="E45:E46" si="21">D45/$D$47</f>
        <v>0.38461538461538464</v>
      </c>
      <c r="F45" s="67"/>
      <c r="G45" s="59">
        <v>227</v>
      </c>
      <c r="H45" s="59">
        <v>148</v>
      </c>
      <c r="I45" s="59">
        <v>150</v>
      </c>
      <c r="J45" s="59"/>
      <c r="K45" s="59"/>
      <c r="L45" s="60"/>
    </row>
    <row r="46" spans="1:12" s="15" customFormat="1" ht="30" customHeight="1" x14ac:dyDescent="0.25">
      <c r="A46" s="135"/>
      <c r="B46" s="131"/>
      <c r="C46" s="64" t="s">
        <v>51</v>
      </c>
      <c r="D46" s="56">
        <f t="shared" si="18"/>
        <v>156</v>
      </c>
      <c r="E46" s="57">
        <f t="shared" si="21"/>
        <v>0.11428571428571428</v>
      </c>
      <c r="F46" s="67"/>
      <c r="G46" s="68">
        <v>33</v>
      </c>
      <c r="H46" s="59">
        <v>62</v>
      </c>
      <c r="I46" s="59">
        <v>61</v>
      </c>
      <c r="J46" s="59"/>
      <c r="K46" s="59"/>
      <c r="L46" s="60"/>
    </row>
    <row r="47" spans="1:12" s="29" customFormat="1" ht="30" customHeight="1" x14ac:dyDescent="0.25">
      <c r="A47" s="135"/>
      <c r="B47" s="132"/>
      <c r="C47" s="23" t="s">
        <v>8</v>
      </c>
      <c r="D47" s="40">
        <f>SUM(D44:D46)</f>
        <v>1365</v>
      </c>
      <c r="E47" s="25">
        <f>SUM(E44:E46)</f>
        <v>1</v>
      </c>
      <c r="F47" s="41">
        <f>SUM(F44:F46)</f>
        <v>0</v>
      </c>
      <c r="G47" s="42">
        <f t="shared" ref="G47:L47" si="22">SUM(G44:G46)</f>
        <v>367</v>
      </c>
      <c r="H47" s="42">
        <f t="shared" si="22"/>
        <v>499</v>
      </c>
      <c r="I47" s="42">
        <f t="shared" si="22"/>
        <v>499</v>
      </c>
      <c r="J47" s="42">
        <f t="shared" si="22"/>
        <v>0</v>
      </c>
      <c r="K47" s="42">
        <f t="shared" si="22"/>
        <v>0</v>
      </c>
      <c r="L47" s="43">
        <f t="shared" si="22"/>
        <v>0</v>
      </c>
    </row>
    <row r="48" spans="1:12" s="15" customFormat="1" ht="30" customHeight="1" x14ac:dyDescent="0.25">
      <c r="A48" s="135"/>
      <c r="B48" s="133" t="s">
        <v>52</v>
      </c>
      <c r="C48" s="62" t="s">
        <v>53</v>
      </c>
      <c r="D48" s="50">
        <f>SUM(F48:L48)</f>
        <v>1555</v>
      </c>
      <c r="E48" s="51">
        <f>D48/D49</f>
        <v>1</v>
      </c>
      <c r="F48" s="69"/>
      <c r="G48" s="70">
        <v>400</v>
      </c>
      <c r="H48" s="53">
        <v>555</v>
      </c>
      <c r="I48" s="53">
        <v>600</v>
      </c>
      <c r="J48" s="53"/>
      <c r="K48" s="53"/>
      <c r="L48" s="54"/>
    </row>
    <row r="49" spans="1:12" s="29" customFormat="1" ht="30" customHeight="1" x14ac:dyDescent="0.25">
      <c r="A49" s="135"/>
      <c r="B49" s="132"/>
      <c r="C49" s="23" t="s">
        <v>8</v>
      </c>
      <c r="D49" s="40">
        <f>SUM(D48)</f>
        <v>1555</v>
      </c>
      <c r="E49" s="25">
        <f>SUM(E48)</f>
        <v>1</v>
      </c>
      <c r="F49" s="41">
        <f>SUM(F48)</f>
        <v>0</v>
      </c>
      <c r="G49" s="42">
        <f t="shared" ref="G49:L49" si="23">SUM(G48)</f>
        <v>400</v>
      </c>
      <c r="H49" s="42">
        <f t="shared" si="23"/>
        <v>555</v>
      </c>
      <c r="I49" s="42">
        <f t="shared" si="23"/>
        <v>600</v>
      </c>
      <c r="J49" s="42">
        <f t="shared" si="23"/>
        <v>0</v>
      </c>
      <c r="K49" s="42">
        <f t="shared" si="23"/>
        <v>0</v>
      </c>
      <c r="L49" s="43">
        <f t="shared" si="23"/>
        <v>0</v>
      </c>
    </row>
    <row r="50" spans="1:12" s="15" customFormat="1" ht="30" customHeight="1" x14ac:dyDescent="0.25">
      <c r="A50" s="135"/>
      <c r="B50" s="133" t="s">
        <v>54</v>
      </c>
      <c r="C50" s="62" t="s">
        <v>55</v>
      </c>
      <c r="D50" s="50">
        <f>SUM(F50:L50)</f>
        <v>300</v>
      </c>
      <c r="E50" s="51">
        <f>D50/$D$51</f>
        <v>1</v>
      </c>
      <c r="F50" s="69"/>
      <c r="G50" s="70">
        <v>90</v>
      </c>
      <c r="H50" s="53">
        <v>110</v>
      </c>
      <c r="I50" s="53">
        <v>100</v>
      </c>
      <c r="J50" s="53"/>
      <c r="K50" s="53"/>
      <c r="L50" s="54"/>
    </row>
    <row r="51" spans="1:12" s="29" customFormat="1" ht="30" customHeight="1" x14ac:dyDescent="0.25">
      <c r="A51" s="136"/>
      <c r="B51" s="132"/>
      <c r="C51" s="23" t="s">
        <v>8</v>
      </c>
      <c r="D51" s="40">
        <f>SUM(D50)</f>
        <v>300</v>
      </c>
      <c r="E51" s="25">
        <f>SUM(E50)</f>
        <v>1</v>
      </c>
      <c r="F51" s="41">
        <f>SUM(F50)</f>
        <v>0</v>
      </c>
      <c r="G51" s="42">
        <f t="shared" ref="G51:L51" si="24">SUM(G50)</f>
        <v>90</v>
      </c>
      <c r="H51" s="42">
        <f t="shared" si="24"/>
        <v>110</v>
      </c>
      <c r="I51" s="42">
        <f t="shared" si="24"/>
        <v>100</v>
      </c>
      <c r="J51" s="42">
        <f t="shared" si="24"/>
        <v>0</v>
      </c>
      <c r="K51" s="42">
        <f t="shared" si="24"/>
        <v>0</v>
      </c>
      <c r="L51" s="43">
        <f t="shared" si="24"/>
        <v>0</v>
      </c>
    </row>
    <row r="52" spans="1:12" s="15" customFormat="1" ht="30" customHeight="1" x14ac:dyDescent="0.25">
      <c r="A52" s="134" t="s">
        <v>56</v>
      </c>
      <c r="B52" s="137" t="s">
        <v>57</v>
      </c>
      <c r="C52" s="62" t="s">
        <v>58</v>
      </c>
      <c r="D52" s="50">
        <f>SUM(F52:L52)</f>
        <v>960</v>
      </c>
      <c r="E52" s="51">
        <f>D52/$D$57</f>
        <v>0.22647919222421439</v>
      </c>
      <c r="F52" s="52"/>
      <c r="G52" s="71">
        <v>336</v>
      </c>
      <c r="H52" s="70">
        <v>388</v>
      </c>
      <c r="I52" s="70">
        <v>236</v>
      </c>
      <c r="J52" s="70"/>
      <c r="K52" s="70"/>
      <c r="L52" s="72"/>
    </row>
    <row r="53" spans="1:12" s="15" customFormat="1" ht="30" customHeight="1" x14ac:dyDescent="0.25">
      <c r="A53" s="135"/>
      <c r="B53" s="131"/>
      <c r="C53" s="64" t="s">
        <v>59</v>
      </c>
      <c r="D53" s="56">
        <f t="shared" ref="D53:D56" si="25">SUM(F53:L53)</f>
        <v>1205</v>
      </c>
      <c r="E53" s="57">
        <f t="shared" ref="E53:E56" si="26">D53/$D$57</f>
        <v>0.28427856940643575</v>
      </c>
      <c r="F53" s="58"/>
      <c r="G53" s="73">
        <v>249.7</v>
      </c>
      <c r="H53" s="68">
        <v>531.15</v>
      </c>
      <c r="I53" s="68">
        <v>424.15</v>
      </c>
      <c r="J53" s="68"/>
      <c r="K53" s="68"/>
      <c r="L53" s="74"/>
    </row>
    <row r="54" spans="1:12" s="15" customFormat="1" ht="30" customHeight="1" x14ac:dyDescent="0.25">
      <c r="A54" s="135"/>
      <c r="B54" s="131"/>
      <c r="C54" s="64" t="s">
        <v>60</v>
      </c>
      <c r="D54" s="56">
        <f t="shared" si="25"/>
        <v>1000</v>
      </c>
      <c r="E54" s="57">
        <f t="shared" si="26"/>
        <v>0.23591582523355667</v>
      </c>
      <c r="F54" s="58"/>
      <c r="G54" s="73">
        <v>240</v>
      </c>
      <c r="H54" s="68">
        <v>381.5</v>
      </c>
      <c r="I54" s="68">
        <v>378.5</v>
      </c>
      <c r="J54" s="68"/>
      <c r="K54" s="68"/>
      <c r="L54" s="74"/>
    </row>
    <row r="55" spans="1:12" s="15" customFormat="1" ht="30" customHeight="1" x14ac:dyDescent="0.25">
      <c r="A55" s="135"/>
      <c r="B55" s="131"/>
      <c r="C55" s="64" t="s">
        <v>61</v>
      </c>
      <c r="D55" s="56">
        <f t="shared" si="25"/>
        <v>1070.7</v>
      </c>
      <c r="E55" s="57">
        <f t="shared" si="26"/>
        <v>0.25259507407756915</v>
      </c>
      <c r="F55" s="58"/>
      <c r="G55" s="73">
        <v>1070.7</v>
      </c>
      <c r="H55" s="68"/>
      <c r="I55" s="68"/>
      <c r="J55" s="68"/>
      <c r="K55" s="68"/>
      <c r="L55" s="74"/>
    </row>
    <row r="56" spans="1:12" s="15" customFormat="1" ht="30" customHeight="1" x14ac:dyDescent="0.25">
      <c r="A56" s="135"/>
      <c r="B56" s="131"/>
      <c r="C56" s="64" t="s">
        <v>62</v>
      </c>
      <c r="D56" s="56">
        <f t="shared" si="25"/>
        <v>3.1</v>
      </c>
      <c r="E56" s="57">
        <f t="shared" si="26"/>
        <v>7.3133905822402566E-4</v>
      </c>
      <c r="F56" s="58"/>
      <c r="G56" s="73">
        <v>0.91500000000000004</v>
      </c>
      <c r="H56" s="68">
        <v>0.61699999999999999</v>
      </c>
      <c r="I56" s="68">
        <v>0.46700000000000003</v>
      </c>
      <c r="J56" s="68">
        <v>0.36699999999999999</v>
      </c>
      <c r="K56" s="68">
        <v>0.36699999999999999</v>
      </c>
      <c r="L56" s="74">
        <v>0.36699999999999999</v>
      </c>
    </row>
    <row r="57" spans="1:12" s="15" customFormat="1" ht="30" customHeight="1" x14ac:dyDescent="0.25">
      <c r="A57" s="136"/>
      <c r="B57" s="139"/>
      <c r="C57" s="23" t="s">
        <v>8</v>
      </c>
      <c r="D57" s="40">
        <f>SUM(D52:D56)</f>
        <v>4238.8</v>
      </c>
      <c r="E57" s="25">
        <f t="shared" ref="E57:L57" si="27">SUM(E52:E56)</f>
        <v>1</v>
      </c>
      <c r="F57" s="46">
        <f t="shared" si="27"/>
        <v>0</v>
      </c>
      <c r="G57" s="47">
        <f t="shared" si="27"/>
        <v>1897.3150000000001</v>
      </c>
      <c r="H57" s="47">
        <f t="shared" si="27"/>
        <v>1301.2670000000001</v>
      </c>
      <c r="I57" s="47">
        <f t="shared" si="27"/>
        <v>1039.1170000000002</v>
      </c>
      <c r="J57" s="47">
        <f t="shared" si="27"/>
        <v>0.36699999999999999</v>
      </c>
      <c r="K57" s="47">
        <f t="shared" si="27"/>
        <v>0.36699999999999999</v>
      </c>
      <c r="L57" s="48">
        <f t="shared" si="27"/>
        <v>0.36699999999999999</v>
      </c>
    </row>
    <row r="58" spans="1:12" s="15" customFormat="1" ht="30" customHeight="1" x14ac:dyDescent="0.25">
      <c r="A58" s="134" t="s">
        <v>63</v>
      </c>
      <c r="B58" s="133" t="s">
        <v>64</v>
      </c>
      <c r="C58" s="62" t="s">
        <v>65</v>
      </c>
      <c r="D58" s="50">
        <f>SUM(F58:L58)</f>
        <v>400</v>
      </c>
      <c r="E58" s="51">
        <f>D58/$D$61</f>
        <v>0.10577813037154568</v>
      </c>
      <c r="F58" s="52"/>
      <c r="G58" s="71"/>
      <c r="H58" s="53">
        <v>100</v>
      </c>
      <c r="I58" s="71">
        <v>300</v>
      </c>
      <c r="J58" s="53"/>
      <c r="K58" s="71"/>
      <c r="L58" s="54"/>
    </row>
    <row r="59" spans="1:12" s="15" customFormat="1" ht="30" customHeight="1" x14ac:dyDescent="0.25">
      <c r="A59" s="135"/>
      <c r="B59" s="131"/>
      <c r="C59" s="75" t="s">
        <v>66</v>
      </c>
      <c r="D59" s="56">
        <f t="shared" ref="D59:D60" si="28">SUM(F59:L59)</f>
        <v>2531.5</v>
      </c>
      <c r="E59" s="57">
        <f>D59/$D$61</f>
        <v>0.66944334258891969</v>
      </c>
      <c r="F59" s="58"/>
      <c r="G59" s="68">
        <v>341.4</v>
      </c>
      <c r="H59" s="59">
        <v>1327.13</v>
      </c>
      <c r="I59" s="59">
        <v>862.97</v>
      </c>
      <c r="J59" s="59"/>
      <c r="K59" s="59"/>
      <c r="L59" s="60"/>
    </row>
    <row r="60" spans="1:12" s="15" customFormat="1" ht="30" customHeight="1" x14ac:dyDescent="0.25">
      <c r="A60" s="135"/>
      <c r="B60" s="131"/>
      <c r="C60" s="64" t="s">
        <v>67</v>
      </c>
      <c r="D60" s="56">
        <f t="shared" si="28"/>
        <v>850</v>
      </c>
      <c r="E60" s="57">
        <f>D60/$D$61</f>
        <v>0.22477852703953458</v>
      </c>
      <c r="F60" s="58"/>
      <c r="G60" s="68">
        <v>500</v>
      </c>
      <c r="H60" s="59">
        <v>300</v>
      </c>
      <c r="I60" s="59">
        <v>50</v>
      </c>
      <c r="J60" s="59"/>
      <c r="K60" s="59"/>
      <c r="L60" s="60"/>
    </row>
    <row r="61" spans="1:12" s="15" customFormat="1" ht="30" customHeight="1" x14ac:dyDescent="0.25">
      <c r="A61" s="135"/>
      <c r="B61" s="132"/>
      <c r="C61" s="23" t="s">
        <v>8</v>
      </c>
      <c r="D61" s="40">
        <f t="shared" ref="D61:L61" si="29">SUM(D58:D60)</f>
        <v>3781.5</v>
      </c>
      <c r="E61" s="25">
        <f t="shared" si="29"/>
        <v>1</v>
      </c>
      <c r="F61" s="46">
        <f t="shared" si="29"/>
        <v>0</v>
      </c>
      <c r="G61" s="47">
        <f t="shared" si="29"/>
        <v>841.4</v>
      </c>
      <c r="H61" s="47">
        <f t="shared" si="29"/>
        <v>1727.13</v>
      </c>
      <c r="I61" s="47">
        <f t="shared" si="29"/>
        <v>1212.97</v>
      </c>
      <c r="J61" s="47">
        <f t="shared" si="29"/>
        <v>0</v>
      </c>
      <c r="K61" s="47">
        <f t="shared" si="29"/>
        <v>0</v>
      </c>
      <c r="L61" s="48">
        <f t="shared" si="29"/>
        <v>0</v>
      </c>
    </row>
    <row r="62" spans="1:12" s="15" customFormat="1" ht="30" customHeight="1" x14ac:dyDescent="0.25">
      <c r="A62" s="135"/>
      <c r="B62" s="140" t="s">
        <v>68</v>
      </c>
      <c r="C62" s="62" t="s">
        <v>69</v>
      </c>
      <c r="D62" s="50">
        <f>SUM(F62:L62)</f>
        <v>328.79500000000002</v>
      </c>
      <c r="E62" s="51">
        <f>D62/$D$67</f>
        <v>6.7178481310082028E-2</v>
      </c>
      <c r="F62" s="69"/>
      <c r="G62" s="71">
        <v>100.69499999999999</v>
      </c>
      <c r="H62" s="71">
        <v>120.3</v>
      </c>
      <c r="I62" s="71">
        <v>107.8</v>
      </c>
      <c r="J62" s="53"/>
      <c r="K62" s="71"/>
      <c r="L62" s="54"/>
    </row>
    <row r="63" spans="1:12" s="15" customFormat="1" ht="30" customHeight="1" x14ac:dyDescent="0.25">
      <c r="A63" s="135"/>
      <c r="B63" s="141"/>
      <c r="C63" s="76" t="s">
        <v>70</v>
      </c>
      <c r="D63" s="56">
        <f t="shared" ref="D63:D71" si="30">SUM(F63:L63)</f>
        <v>498</v>
      </c>
      <c r="E63" s="57">
        <f t="shared" ref="E63:E66" si="31">D63/$D$67</f>
        <v>0.10174997701431242</v>
      </c>
      <c r="F63" s="67"/>
      <c r="G63" s="73">
        <v>117</v>
      </c>
      <c r="H63" s="73">
        <v>183</v>
      </c>
      <c r="I63" s="73">
        <v>198</v>
      </c>
      <c r="J63" s="59"/>
      <c r="K63" s="73"/>
      <c r="L63" s="60"/>
    </row>
    <row r="64" spans="1:12" s="15" customFormat="1" ht="30" customHeight="1" x14ac:dyDescent="0.25">
      <c r="A64" s="135"/>
      <c r="B64" s="141"/>
      <c r="C64" s="76" t="s">
        <v>71</v>
      </c>
      <c r="D64" s="56">
        <f t="shared" si="30"/>
        <v>3547.9859999999999</v>
      </c>
      <c r="E64" s="57">
        <f t="shared" si="31"/>
        <v>0.72491464648012494</v>
      </c>
      <c r="F64" s="67"/>
      <c r="G64" s="73">
        <v>584.4</v>
      </c>
      <c r="H64" s="73">
        <v>1626.586</v>
      </c>
      <c r="I64" s="73">
        <v>1337</v>
      </c>
      <c r="J64" s="59"/>
      <c r="K64" s="73"/>
      <c r="L64" s="60"/>
    </row>
    <row r="65" spans="1:12" s="15" customFormat="1" ht="30" customHeight="1" x14ac:dyDescent="0.25">
      <c r="A65" s="135"/>
      <c r="B65" s="141"/>
      <c r="C65" s="64" t="s">
        <v>72</v>
      </c>
      <c r="D65" s="56">
        <f t="shared" si="30"/>
        <v>317.71900000000005</v>
      </c>
      <c r="E65" s="57">
        <f t="shared" si="31"/>
        <v>6.491546374901673E-2</v>
      </c>
      <c r="F65" s="67"/>
      <c r="G65" s="73">
        <v>71</v>
      </c>
      <c r="H65" s="73">
        <v>123.569</v>
      </c>
      <c r="I65" s="73">
        <v>123.15</v>
      </c>
      <c r="J65" s="59"/>
      <c r="K65" s="73"/>
      <c r="L65" s="60"/>
    </row>
    <row r="66" spans="1:12" s="15" customFormat="1" ht="30" customHeight="1" x14ac:dyDescent="0.25">
      <c r="A66" s="135"/>
      <c r="B66" s="141"/>
      <c r="C66" s="64" t="s">
        <v>73</v>
      </c>
      <c r="D66" s="56">
        <f t="shared" si="30"/>
        <v>201.85</v>
      </c>
      <c r="E66" s="57">
        <f t="shared" si="31"/>
        <v>4.1241431446463778E-2</v>
      </c>
      <c r="F66" s="67"/>
      <c r="G66" s="73">
        <v>22.495000000000001</v>
      </c>
      <c r="H66" s="59">
        <v>87.004999999999995</v>
      </c>
      <c r="I66" s="59">
        <v>92.35</v>
      </c>
      <c r="J66" s="59"/>
      <c r="K66" s="73"/>
      <c r="L66" s="60"/>
    </row>
    <row r="67" spans="1:12" s="29" customFormat="1" ht="30" customHeight="1" x14ac:dyDescent="0.25">
      <c r="A67" s="135"/>
      <c r="B67" s="142"/>
      <c r="C67" s="23" t="s">
        <v>8</v>
      </c>
      <c r="D67" s="40">
        <f>SUM(D62:D66)</f>
        <v>4894.3500000000004</v>
      </c>
      <c r="E67" s="25">
        <f t="shared" ref="E67:L67" si="32">SUM(E62:E66)</f>
        <v>0.99999999999999989</v>
      </c>
      <c r="F67" s="46">
        <f t="shared" si="32"/>
        <v>0</v>
      </c>
      <c r="G67" s="47">
        <f t="shared" si="32"/>
        <v>895.59</v>
      </c>
      <c r="H67" s="47">
        <f t="shared" si="32"/>
        <v>2140.46</v>
      </c>
      <c r="I67" s="47">
        <f t="shared" si="32"/>
        <v>1858.3</v>
      </c>
      <c r="J67" s="47">
        <f t="shared" si="32"/>
        <v>0</v>
      </c>
      <c r="K67" s="47">
        <f t="shared" si="32"/>
        <v>0</v>
      </c>
      <c r="L67" s="48">
        <f t="shared" si="32"/>
        <v>0</v>
      </c>
    </row>
    <row r="68" spans="1:12" s="15" customFormat="1" ht="30" customHeight="1" x14ac:dyDescent="0.25">
      <c r="A68" s="135"/>
      <c r="B68" s="133" t="s">
        <v>74</v>
      </c>
      <c r="C68" s="62" t="s">
        <v>75</v>
      </c>
      <c r="D68" s="50">
        <f t="shared" si="30"/>
        <v>1923</v>
      </c>
      <c r="E68" s="51">
        <f>D68/$D$72</f>
        <v>0.56558823529411761</v>
      </c>
      <c r="F68" s="52"/>
      <c r="G68" s="71">
        <v>681</v>
      </c>
      <c r="H68" s="53">
        <v>745</v>
      </c>
      <c r="I68" s="53">
        <v>497</v>
      </c>
      <c r="J68" s="53"/>
      <c r="K68" s="71"/>
      <c r="L68" s="77"/>
    </row>
    <row r="69" spans="1:12" ht="30" customHeight="1" x14ac:dyDescent="0.25">
      <c r="A69" s="135"/>
      <c r="B69" s="131"/>
      <c r="C69" s="64" t="s">
        <v>76</v>
      </c>
      <c r="D69" s="56">
        <f t="shared" si="30"/>
        <v>337</v>
      </c>
      <c r="E69" s="57">
        <f>D69/$D$72</f>
        <v>9.9117647058823533E-2</v>
      </c>
      <c r="F69" s="58"/>
      <c r="G69" s="73">
        <v>40</v>
      </c>
      <c r="H69" s="59">
        <v>185</v>
      </c>
      <c r="I69" s="59">
        <v>112</v>
      </c>
      <c r="J69" s="59"/>
      <c r="K69" s="73"/>
      <c r="L69" s="78"/>
    </row>
    <row r="70" spans="1:12" ht="30" customHeight="1" x14ac:dyDescent="0.25">
      <c r="A70" s="135"/>
      <c r="B70" s="131"/>
      <c r="C70" s="64" t="s">
        <v>77</v>
      </c>
      <c r="D70" s="56">
        <f t="shared" si="30"/>
        <v>220</v>
      </c>
      <c r="E70" s="57">
        <f>D70/$D$72</f>
        <v>6.4705882352941183E-2</v>
      </c>
      <c r="F70" s="58"/>
      <c r="G70" s="73">
        <v>46</v>
      </c>
      <c r="H70" s="59">
        <v>110</v>
      </c>
      <c r="I70" s="59">
        <v>64</v>
      </c>
      <c r="J70" s="59"/>
      <c r="K70" s="73"/>
      <c r="L70" s="78"/>
    </row>
    <row r="71" spans="1:12" ht="30" customHeight="1" x14ac:dyDescent="0.25">
      <c r="A71" s="135"/>
      <c r="B71" s="131"/>
      <c r="C71" s="76" t="s">
        <v>78</v>
      </c>
      <c r="D71" s="56">
        <f t="shared" si="30"/>
        <v>920</v>
      </c>
      <c r="E71" s="57">
        <f>D71/$D$72</f>
        <v>0.27058823529411763</v>
      </c>
      <c r="F71" s="67"/>
      <c r="G71" s="73">
        <v>259.3</v>
      </c>
      <c r="H71" s="59">
        <v>452.3</v>
      </c>
      <c r="I71" s="59">
        <v>208.4</v>
      </c>
      <c r="J71" s="59"/>
      <c r="K71" s="59"/>
      <c r="L71" s="78"/>
    </row>
    <row r="72" spans="1:12" s="81" customFormat="1" ht="30" customHeight="1" x14ac:dyDescent="0.25">
      <c r="A72" s="135"/>
      <c r="B72" s="132"/>
      <c r="C72" s="80" t="s">
        <v>8</v>
      </c>
      <c r="D72" s="40">
        <f t="shared" ref="D72:L72" si="33">SUM(D68:D71)</f>
        <v>3400</v>
      </c>
      <c r="E72" s="25">
        <f t="shared" si="33"/>
        <v>1</v>
      </c>
      <c r="F72" s="41">
        <f t="shared" si="33"/>
        <v>0</v>
      </c>
      <c r="G72" s="42">
        <f t="shared" si="33"/>
        <v>1026.3</v>
      </c>
      <c r="H72" s="42">
        <f t="shared" si="33"/>
        <v>1492.3</v>
      </c>
      <c r="I72" s="42">
        <f t="shared" si="33"/>
        <v>881.4</v>
      </c>
      <c r="J72" s="42">
        <f t="shared" si="33"/>
        <v>0</v>
      </c>
      <c r="K72" s="42">
        <f t="shared" si="33"/>
        <v>0</v>
      </c>
      <c r="L72" s="43">
        <f t="shared" si="33"/>
        <v>0</v>
      </c>
    </row>
    <row r="73" spans="1:12" ht="30" customHeight="1" x14ac:dyDescent="0.25">
      <c r="A73" s="135"/>
      <c r="B73" s="133" t="s">
        <v>79</v>
      </c>
      <c r="C73" s="49" t="s">
        <v>80</v>
      </c>
      <c r="D73" s="50">
        <f>SUM(F73:L73)</f>
        <v>8</v>
      </c>
      <c r="E73" s="51">
        <f>D73/$D$82</f>
        <v>2.00070024508578E-3</v>
      </c>
      <c r="F73" s="69"/>
      <c r="G73" s="71">
        <v>8</v>
      </c>
      <c r="H73" s="53"/>
      <c r="I73" s="71"/>
      <c r="J73" s="53"/>
      <c r="K73" s="71"/>
      <c r="L73" s="77"/>
    </row>
    <row r="74" spans="1:12" ht="30" customHeight="1" x14ac:dyDescent="0.25">
      <c r="A74" s="135"/>
      <c r="B74" s="131"/>
      <c r="C74" s="55" t="s">
        <v>81</v>
      </c>
      <c r="D74" s="56">
        <f t="shared" ref="D74:D81" si="34">SUM(F74:L74)</f>
        <v>109.6</v>
      </c>
      <c r="E74" s="57">
        <f t="shared" ref="E74:E81" si="35">D74/$D$82</f>
        <v>2.7409593357675184E-2</v>
      </c>
      <c r="F74" s="67">
        <v>15</v>
      </c>
      <c r="G74" s="73">
        <v>32.299999999999997</v>
      </c>
      <c r="H74" s="59">
        <v>31.3</v>
      </c>
      <c r="I74" s="73">
        <v>31</v>
      </c>
      <c r="J74" s="59"/>
      <c r="K74" s="73"/>
      <c r="L74" s="78"/>
    </row>
    <row r="75" spans="1:12" ht="30" customHeight="1" x14ac:dyDescent="0.25">
      <c r="A75" s="135"/>
      <c r="B75" s="131"/>
      <c r="C75" s="55" t="s">
        <v>82</v>
      </c>
      <c r="D75" s="56">
        <f t="shared" si="34"/>
        <v>812</v>
      </c>
      <c r="E75" s="57">
        <f t="shared" si="35"/>
        <v>0.20307107487620668</v>
      </c>
      <c r="F75" s="67"/>
      <c r="G75" s="73">
        <v>300</v>
      </c>
      <c r="H75" s="59">
        <v>256</v>
      </c>
      <c r="I75" s="73">
        <v>256</v>
      </c>
      <c r="J75" s="59"/>
      <c r="K75" s="73"/>
      <c r="L75" s="78"/>
    </row>
    <row r="76" spans="1:12" ht="30" customHeight="1" x14ac:dyDescent="0.25">
      <c r="A76" s="135"/>
      <c r="B76" s="131"/>
      <c r="C76" s="55" t="s">
        <v>83</v>
      </c>
      <c r="D76" s="56">
        <f t="shared" si="34"/>
        <v>480</v>
      </c>
      <c r="E76" s="57">
        <f t="shared" si="35"/>
        <v>0.1200420147051468</v>
      </c>
      <c r="F76" s="67"/>
      <c r="G76" s="73">
        <v>175</v>
      </c>
      <c r="H76" s="59">
        <v>150</v>
      </c>
      <c r="I76" s="73">
        <v>155</v>
      </c>
      <c r="J76" s="59"/>
      <c r="K76" s="73"/>
      <c r="L76" s="78"/>
    </row>
    <row r="77" spans="1:12" ht="30" customHeight="1" x14ac:dyDescent="0.25">
      <c r="A77" s="135"/>
      <c r="B77" s="131"/>
      <c r="C77" s="55" t="s">
        <v>84</v>
      </c>
      <c r="D77" s="56">
        <f t="shared" si="34"/>
        <v>80</v>
      </c>
      <c r="E77" s="57">
        <f t="shared" si="35"/>
        <v>2.0007002450857802E-2</v>
      </c>
      <c r="F77" s="67"/>
      <c r="G77" s="73">
        <v>30</v>
      </c>
      <c r="H77" s="59">
        <v>40</v>
      </c>
      <c r="I77" s="73">
        <v>10</v>
      </c>
      <c r="J77" s="59"/>
      <c r="K77" s="73"/>
      <c r="L77" s="78"/>
    </row>
    <row r="78" spans="1:12" ht="30" customHeight="1" x14ac:dyDescent="0.25">
      <c r="A78" s="135"/>
      <c r="B78" s="131"/>
      <c r="C78" s="55" t="s">
        <v>85</v>
      </c>
      <c r="D78" s="56">
        <f t="shared" si="34"/>
        <v>80</v>
      </c>
      <c r="E78" s="57">
        <f t="shared" si="35"/>
        <v>2.0007002450857802E-2</v>
      </c>
      <c r="F78" s="67"/>
      <c r="G78" s="73">
        <v>20</v>
      </c>
      <c r="H78" s="59">
        <v>40</v>
      </c>
      <c r="I78" s="73">
        <v>20</v>
      </c>
      <c r="J78" s="59"/>
      <c r="K78" s="73"/>
      <c r="L78" s="78"/>
    </row>
    <row r="79" spans="1:12" ht="30" customHeight="1" x14ac:dyDescent="0.25">
      <c r="A79" s="135"/>
      <c r="B79" s="131"/>
      <c r="C79" s="55" t="s">
        <v>86</v>
      </c>
      <c r="D79" s="56">
        <f t="shared" si="34"/>
        <v>500</v>
      </c>
      <c r="E79" s="57">
        <f t="shared" si="35"/>
        <v>0.12504376531786127</v>
      </c>
      <c r="F79" s="67"/>
      <c r="G79" s="73">
        <v>50</v>
      </c>
      <c r="H79" s="59">
        <v>250</v>
      </c>
      <c r="I79" s="73">
        <v>200</v>
      </c>
      <c r="J79" s="59"/>
      <c r="K79" s="73"/>
      <c r="L79" s="78"/>
    </row>
    <row r="80" spans="1:12" ht="30" customHeight="1" x14ac:dyDescent="0.25">
      <c r="A80" s="135"/>
      <c r="B80" s="131"/>
      <c r="C80" s="55" t="s">
        <v>87</v>
      </c>
      <c r="D80" s="56">
        <f t="shared" si="34"/>
        <v>1405</v>
      </c>
      <c r="E80" s="57">
        <f t="shared" si="35"/>
        <v>0.35137298054319011</v>
      </c>
      <c r="F80" s="67"/>
      <c r="G80" s="73">
        <v>235</v>
      </c>
      <c r="H80" s="59">
        <v>600</v>
      </c>
      <c r="I80" s="73">
        <v>570</v>
      </c>
      <c r="J80" s="59"/>
      <c r="K80" s="73"/>
      <c r="L80" s="78"/>
    </row>
    <row r="81" spans="1:12" ht="30" customHeight="1" x14ac:dyDescent="0.25">
      <c r="A81" s="135"/>
      <c r="B81" s="131"/>
      <c r="C81" s="55" t="s">
        <v>88</v>
      </c>
      <c r="D81" s="56">
        <f t="shared" si="34"/>
        <v>524</v>
      </c>
      <c r="E81" s="57">
        <f t="shared" si="35"/>
        <v>0.1310458660531186</v>
      </c>
      <c r="F81" s="67"/>
      <c r="G81" s="73">
        <v>209.6</v>
      </c>
      <c r="H81" s="59">
        <v>182.78</v>
      </c>
      <c r="I81" s="73">
        <v>131.62</v>
      </c>
      <c r="J81" s="59"/>
      <c r="K81" s="73"/>
      <c r="L81" s="78"/>
    </row>
    <row r="82" spans="1:12" ht="30" customHeight="1" x14ac:dyDescent="0.25">
      <c r="A82" s="135"/>
      <c r="B82" s="132"/>
      <c r="C82" s="80" t="s">
        <v>8</v>
      </c>
      <c r="D82" s="40">
        <f>SUM(D73:D81)</f>
        <v>3998.6</v>
      </c>
      <c r="E82" s="25">
        <f t="shared" ref="E82:L82" si="36">SUM(E73:E81)</f>
        <v>1</v>
      </c>
      <c r="F82" s="41">
        <f t="shared" si="36"/>
        <v>15</v>
      </c>
      <c r="G82" s="42">
        <f t="shared" si="36"/>
        <v>1059.8999999999999</v>
      </c>
      <c r="H82" s="42">
        <f t="shared" si="36"/>
        <v>1550.08</v>
      </c>
      <c r="I82" s="42">
        <f t="shared" si="36"/>
        <v>1373.62</v>
      </c>
      <c r="J82" s="42">
        <f t="shared" si="36"/>
        <v>0</v>
      </c>
      <c r="K82" s="42">
        <f t="shared" si="36"/>
        <v>0</v>
      </c>
      <c r="L82" s="43">
        <f t="shared" si="36"/>
        <v>0</v>
      </c>
    </row>
    <row r="83" spans="1:12" ht="30" customHeight="1" x14ac:dyDescent="0.25">
      <c r="A83" s="134" t="s">
        <v>89</v>
      </c>
      <c r="B83" s="133" t="s">
        <v>90</v>
      </c>
      <c r="C83" s="49" t="s">
        <v>91</v>
      </c>
      <c r="D83" s="50">
        <f>SUM(F83:L83)</f>
        <v>500</v>
      </c>
      <c r="E83" s="51">
        <f>D83/$D$84</f>
        <v>1</v>
      </c>
      <c r="F83" s="82"/>
      <c r="G83" s="83">
        <v>299.60000000000002</v>
      </c>
      <c r="H83" s="83">
        <v>113.8</v>
      </c>
      <c r="I83" s="84">
        <v>86.6</v>
      </c>
      <c r="J83" s="84"/>
      <c r="K83" s="71"/>
      <c r="L83" s="85"/>
    </row>
    <row r="84" spans="1:12" ht="30" customHeight="1" x14ac:dyDescent="0.25">
      <c r="A84" s="135"/>
      <c r="B84" s="132"/>
      <c r="C84" s="80" t="s">
        <v>8</v>
      </c>
      <c r="D84" s="40">
        <f>SUM(D83)</f>
        <v>500</v>
      </c>
      <c r="E84" s="25">
        <f t="shared" ref="E84:L84" si="37">SUM(E83)</f>
        <v>1</v>
      </c>
      <c r="F84" s="41">
        <f t="shared" si="37"/>
        <v>0</v>
      </c>
      <c r="G84" s="42">
        <f t="shared" si="37"/>
        <v>299.60000000000002</v>
      </c>
      <c r="H84" s="42">
        <f t="shared" si="37"/>
        <v>113.8</v>
      </c>
      <c r="I84" s="42">
        <f t="shared" si="37"/>
        <v>86.6</v>
      </c>
      <c r="J84" s="42">
        <f t="shared" si="37"/>
        <v>0</v>
      </c>
      <c r="K84" s="42">
        <f t="shared" si="37"/>
        <v>0</v>
      </c>
      <c r="L84" s="43">
        <f t="shared" si="37"/>
        <v>0</v>
      </c>
    </row>
    <row r="85" spans="1:12" ht="30" customHeight="1" x14ac:dyDescent="0.25">
      <c r="A85" s="135"/>
      <c r="B85" s="133" t="s">
        <v>92</v>
      </c>
      <c r="C85" s="49" t="s">
        <v>93</v>
      </c>
      <c r="D85" s="50">
        <f>SUM(F85:L85)</f>
        <v>299.23699999999997</v>
      </c>
      <c r="E85" s="51">
        <f>D85/$D$94</f>
        <v>8.6567621868929343E-2</v>
      </c>
      <c r="F85" s="52"/>
      <c r="G85" s="71">
        <v>168.863</v>
      </c>
      <c r="H85" s="71">
        <v>130.374</v>
      </c>
      <c r="I85" s="86"/>
      <c r="J85" s="86"/>
      <c r="K85" s="71"/>
      <c r="L85" s="87"/>
    </row>
    <row r="86" spans="1:12" ht="30" customHeight="1" x14ac:dyDescent="0.25">
      <c r="A86" s="135"/>
      <c r="B86" s="131"/>
      <c r="C86" s="55" t="s">
        <v>94</v>
      </c>
      <c r="D86" s="56">
        <f t="shared" ref="D86:D123" si="38">SUM(F86:L86)</f>
        <v>445.19299999999998</v>
      </c>
      <c r="E86" s="88">
        <f t="shared" ref="E86:E93" si="39">D86/$D$94</f>
        <v>0.12879189165341939</v>
      </c>
      <c r="F86" s="58">
        <v>9.5</v>
      </c>
      <c r="G86" s="73">
        <v>170.51300000000001</v>
      </c>
      <c r="H86" s="73">
        <v>258.08</v>
      </c>
      <c r="I86" s="89">
        <v>7.1</v>
      </c>
      <c r="J86" s="89"/>
      <c r="K86" s="73"/>
      <c r="L86" s="90"/>
    </row>
    <row r="87" spans="1:12" ht="30" customHeight="1" x14ac:dyDescent="0.25">
      <c r="A87" s="135"/>
      <c r="B87" s="131"/>
      <c r="C87" s="55" t="s">
        <v>95</v>
      </c>
      <c r="D87" s="56">
        <f t="shared" si="38"/>
        <v>1167.0720000000001</v>
      </c>
      <c r="E87" s="88">
        <f t="shared" si="39"/>
        <v>0.33762752463704393</v>
      </c>
      <c r="F87" s="58">
        <v>7</v>
      </c>
      <c r="G87" s="73">
        <v>196</v>
      </c>
      <c r="H87" s="73">
        <v>521.5</v>
      </c>
      <c r="I87" s="89">
        <v>442.572</v>
      </c>
      <c r="J87" s="89"/>
      <c r="K87" s="73"/>
      <c r="L87" s="90"/>
    </row>
    <row r="88" spans="1:12" ht="30" customHeight="1" x14ac:dyDescent="0.25">
      <c r="A88" s="135"/>
      <c r="B88" s="131"/>
      <c r="C88" s="55" t="s">
        <v>96</v>
      </c>
      <c r="D88" s="56">
        <f t="shared" si="38"/>
        <v>294.02</v>
      </c>
      <c r="E88" s="88">
        <f t="shared" si="39"/>
        <v>8.5058372400146395E-2</v>
      </c>
      <c r="F88" s="58"/>
      <c r="G88" s="73"/>
      <c r="H88" s="73">
        <v>151.01</v>
      </c>
      <c r="I88" s="89">
        <v>143.01</v>
      </c>
      <c r="J88" s="89"/>
      <c r="K88" s="73"/>
      <c r="L88" s="90"/>
    </row>
    <row r="89" spans="1:12" ht="30" customHeight="1" x14ac:dyDescent="0.25">
      <c r="A89" s="135"/>
      <c r="B89" s="131"/>
      <c r="C89" s="55" t="s">
        <v>97</v>
      </c>
      <c r="D89" s="56">
        <f t="shared" si="38"/>
        <v>402.2</v>
      </c>
      <c r="E89" s="88">
        <f t="shared" si="39"/>
        <v>0.11635425270164913</v>
      </c>
      <c r="F89" s="58"/>
      <c r="G89" s="73">
        <v>248.86</v>
      </c>
      <c r="H89" s="73">
        <v>111.66</v>
      </c>
      <c r="I89" s="89">
        <v>41.68</v>
      </c>
      <c r="J89" s="89"/>
      <c r="K89" s="73"/>
      <c r="L89" s="90"/>
    </row>
    <row r="90" spans="1:12" ht="30" customHeight="1" x14ac:dyDescent="0.25">
      <c r="A90" s="135"/>
      <c r="B90" s="131"/>
      <c r="C90" s="55" t="s">
        <v>98</v>
      </c>
      <c r="D90" s="56">
        <f t="shared" si="38"/>
        <v>527.15599999999995</v>
      </c>
      <c r="E90" s="88">
        <f t="shared" si="39"/>
        <v>0.15250333773543151</v>
      </c>
      <c r="F90" s="58">
        <v>4</v>
      </c>
      <c r="G90" s="73">
        <v>193.071</v>
      </c>
      <c r="H90" s="73">
        <v>330.08499999999998</v>
      </c>
      <c r="I90" s="89"/>
      <c r="J90" s="89"/>
      <c r="K90" s="73"/>
      <c r="L90" s="90"/>
    </row>
    <row r="91" spans="1:12" ht="30" customHeight="1" x14ac:dyDescent="0.25">
      <c r="A91" s="135"/>
      <c r="B91" s="131"/>
      <c r="C91" s="55" t="s">
        <v>99</v>
      </c>
      <c r="D91" s="56">
        <f t="shared" si="38"/>
        <v>81.807000000000002</v>
      </c>
      <c r="E91" s="88">
        <f t="shared" si="39"/>
        <v>2.3666316138149707E-2</v>
      </c>
      <c r="F91" s="58"/>
      <c r="G91" s="73">
        <v>42.920999999999999</v>
      </c>
      <c r="H91" s="73">
        <v>38.886000000000003</v>
      </c>
      <c r="I91" s="89"/>
      <c r="J91" s="89"/>
      <c r="K91" s="73"/>
      <c r="L91" s="90"/>
    </row>
    <row r="92" spans="1:12" ht="30" customHeight="1" x14ac:dyDescent="0.25">
      <c r="A92" s="135"/>
      <c r="B92" s="131"/>
      <c r="C92" s="55" t="s">
        <v>100</v>
      </c>
      <c r="D92" s="56">
        <f t="shared" si="38"/>
        <v>40</v>
      </c>
      <c r="E92" s="88">
        <f t="shared" si="39"/>
        <v>1.1571780477538452E-2</v>
      </c>
      <c r="F92" s="58"/>
      <c r="G92" s="73">
        <v>40</v>
      </c>
      <c r="H92" s="73"/>
      <c r="I92" s="89"/>
      <c r="J92" s="89"/>
      <c r="K92" s="73"/>
      <c r="L92" s="90"/>
    </row>
    <row r="93" spans="1:12" ht="30" customHeight="1" x14ac:dyDescent="0.25">
      <c r="A93" s="135"/>
      <c r="B93" s="131"/>
      <c r="C93" s="55" t="s">
        <v>101</v>
      </c>
      <c r="D93" s="56">
        <f t="shared" si="38"/>
        <v>200</v>
      </c>
      <c r="E93" s="88">
        <f t="shared" si="39"/>
        <v>5.7858902387692264E-2</v>
      </c>
      <c r="F93" s="58"/>
      <c r="G93" s="73">
        <v>40</v>
      </c>
      <c r="H93" s="73">
        <v>120</v>
      </c>
      <c r="I93" s="89">
        <v>40</v>
      </c>
      <c r="J93" s="89"/>
      <c r="K93" s="73"/>
      <c r="L93" s="90"/>
    </row>
    <row r="94" spans="1:12" ht="30" customHeight="1" x14ac:dyDescent="0.25">
      <c r="A94" s="135"/>
      <c r="B94" s="132"/>
      <c r="C94" s="80" t="s">
        <v>8</v>
      </c>
      <c r="D94" s="40">
        <f>SUM(D85:D93)</f>
        <v>3456.6849999999995</v>
      </c>
      <c r="E94" s="25">
        <f t="shared" ref="E94:L94" si="40">SUM(E85:E93)</f>
        <v>1.0000000000000002</v>
      </c>
      <c r="F94" s="41">
        <f t="shared" si="40"/>
        <v>20.5</v>
      </c>
      <c r="G94" s="42">
        <f t="shared" si="40"/>
        <v>1100.2280000000001</v>
      </c>
      <c r="H94" s="42">
        <f t="shared" si="40"/>
        <v>1661.595</v>
      </c>
      <c r="I94" s="42">
        <f t="shared" si="40"/>
        <v>674.36199999999997</v>
      </c>
      <c r="J94" s="42">
        <f t="shared" si="40"/>
        <v>0</v>
      </c>
      <c r="K94" s="42">
        <f t="shared" si="40"/>
        <v>0</v>
      </c>
      <c r="L94" s="43">
        <f t="shared" si="40"/>
        <v>0</v>
      </c>
    </row>
    <row r="95" spans="1:12" ht="30" customHeight="1" x14ac:dyDescent="0.25">
      <c r="A95" s="135"/>
      <c r="B95" s="131" t="s">
        <v>102</v>
      </c>
      <c r="C95" s="55" t="s">
        <v>103</v>
      </c>
      <c r="D95" s="56">
        <f t="shared" si="38"/>
        <v>796.1</v>
      </c>
      <c r="E95" s="57">
        <f>D95/$D$101</f>
        <v>0.74471468662301221</v>
      </c>
      <c r="F95" s="67"/>
      <c r="G95" s="59">
        <v>400</v>
      </c>
      <c r="H95" s="59">
        <v>396.1</v>
      </c>
      <c r="I95" s="59"/>
      <c r="J95" s="59"/>
      <c r="K95" s="59"/>
      <c r="L95" s="60"/>
    </row>
    <row r="96" spans="1:12" ht="30" customHeight="1" x14ac:dyDescent="0.25">
      <c r="A96" s="135"/>
      <c r="B96" s="131"/>
      <c r="C96" s="55" t="s">
        <v>104</v>
      </c>
      <c r="D96" s="56">
        <f t="shared" si="38"/>
        <v>58.05</v>
      </c>
      <c r="E96" s="57">
        <f t="shared" ref="E96:E100" si="41">D96/$D$101</f>
        <v>5.4303086997193634E-2</v>
      </c>
      <c r="F96" s="67"/>
      <c r="G96" s="59">
        <v>19.28</v>
      </c>
      <c r="H96" s="59">
        <v>22.585000000000001</v>
      </c>
      <c r="I96" s="59">
        <v>16.184999999999999</v>
      </c>
      <c r="J96" s="59"/>
      <c r="K96" s="59"/>
      <c r="L96" s="60"/>
    </row>
    <row r="97" spans="1:12" ht="30" customHeight="1" x14ac:dyDescent="0.25">
      <c r="A97" s="135"/>
      <c r="B97" s="131"/>
      <c r="C97" s="55" t="s">
        <v>105</v>
      </c>
      <c r="D97" s="56">
        <f t="shared" si="38"/>
        <v>80.91</v>
      </c>
      <c r="E97" s="57">
        <f t="shared" si="41"/>
        <v>7.5687558465855939E-2</v>
      </c>
      <c r="F97" s="67"/>
      <c r="G97" s="59">
        <v>20.164999999999999</v>
      </c>
      <c r="H97" s="59">
        <v>35.844999999999999</v>
      </c>
      <c r="I97" s="59">
        <v>24.9</v>
      </c>
      <c r="J97" s="59"/>
      <c r="K97" s="59"/>
      <c r="L97" s="60"/>
    </row>
    <row r="98" spans="1:12" ht="30" customHeight="1" x14ac:dyDescent="0.25">
      <c r="A98" s="135"/>
      <c r="B98" s="131"/>
      <c r="C98" s="55" t="s">
        <v>106</v>
      </c>
      <c r="D98" s="56">
        <f t="shared" si="38"/>
        <v>13.14</v>
      </c>
      <c r="E98" s="57">
        <f t="shared" si="41"/>
        <v>1.2291861552853134E-2</v>
      </c>
      <c r="F98" s="67"/>
      <c r="G98" s="59">
        <v>4.2300000000000004</v>
      </c>
      <c r="H98" s="59">
        <v>4.6349999999999998</v>
      </c>
      <c r="I98" s="59">
        <v>4.2750000000000004</v>
      </c>
      <c r="J98" s="59"/>
      <c r="K98" s="59"/>
      <c r="L98" s="60"/>
    </row>
    <row r="99" spans="1:12" ht="30" customHeight="1" x14ac:dyDescent="0.25">
      <c r="A99" s="135"/>
      <c r="B99" s="131"/>
      <c r="C99" s="55" t="s">
        <v>107</v>
      </c>
      <c r="D99" s="56">
        <f t="shared" si="38"/>
        <v>20.8</v>
      </c>
      <c r="E99" s="57">
        <f t="shared" si="41"/>
        <v>1.9457436856875586E-2</v>
      </c>
      <c r="F99" s="67"/>
      <c r="G99" s="59">
        <v>5.8550000000000004</v>
      </c>
      <c r="H99" s="59">
        <v>7.4850000000000003</v>
      </c>
      <c r="I99" s="59">
        <v>7.46</v>
      </c>
      <c r="J99" s="59"/>
      <c r="K99" s="59"/>
      <c r="L99" s="60"/>
    </row>
    <row r="100" spans="1:12" ht="30" customHeight="1" x14ac:dyDescent="0.25">
      <c r="A100" s="135"/>
      <c r="B100" s="131"/>
      <c r="C100" s="55" t="s">
        <v>108</v>
      </c>
      <c r="D100" s="56">
        <f t="shared" si="38"/>
        <v>100</v>
      </c>
      <c r="E100" s="57">
        <f t="shared" si="41"/>
        <v>9.3545369504209538E-2</v>
      </c>
      <c r="F100" s="67"/>
      <c r="G100" s="59"/>
      <c r="H100" s="59">
        <v>35</v>
      </c>
      <c r="I100" s="59">
        <v>65</v>
      </c>
      <c r="J100" s="59"/>
      <c r="K100" s="59"/>
      <c r="L100" s="60"/>
    </row>
    <row r="101" spans="1:12" ht="30" customHeight="1" x14ac:dyDescent="0.25">
      <c r="A101" s="136"/>
      <c r="B101" s="132"/>
      <c r="C101" s="80" t="s">
        <v>8</v>
      </c>
      <c r="D101" s="40">
        <f>SUM(D95:D100)</f>
        <v>1069</v>
      </c>
      <c r="E101" s="25">
        <f t="shared" ref="E101:L101" si="42">SUM(E95:E100)</f>
        <v>1</v>
      </c>
      <c r="F101" s="41">
        <f t="shared" si="42"/>
        <v>0</v>
      </c>
      <c r="G101" s="42">
        <f t="shared" si="42"/>
        <v>449.53000000000003</v>
      </c>
      <c r="H101" s="42">
        <f t="shared" si="42"/>
        <v>501.65</v>
      </c>
      <c r="I101" s="42">
        <f t="shared" si="42"/>
        <v>117.82</v>
      </c>
      <c r="J101" s="42">
        <f t="shared" si="42"/>
        <v>0</v>
      </c>
      <c r="K101" s="42">
        <f t="shared" si="42"/>
        <v>0</v>
      </c>
      <c r="L101" s="43">
        <f t="shared" si="42"/>
        <v>0</v>
      </c>
    </row>
    <row r="102" spans="1:12" ht="30" customHeight="1" x14ac:dyDescent="0.25">
      <c r="A102" s="134" t="s">
        <v>109</v>
      </c>
      <c r="B102" s="133" t="s">
        <v>110</v>
      </c>
      <c r="C102" s="49" t="s">
        <v>111</v>
      </c>
      <c r="D102" s="50">
        <f t="shared" si="38"/>
        <v>735</v>
      </c>
      <c r="E102" s="51">
        <f>D102/$D$106</f>
        <v>0.20456443083774006</v>
      </c>
      <c r="F102" s="69"/>
      <c r="G102" s="53">
        <v>230</v>
      </c>
      <c r="H102" s="53">
        <v>198</v>
      </c>
      <c r="I102" s="53">
        <v>232</v>
      </c>
      <c r="J102" s="53">
        <v>75</v>
      </c>
      <c r="K102" s="53"/>
      <c r="L102" s="54"/>
    </row>
    <row r="103" spans="1:12" ht="30" customHeight="1" x14ac:dyDescent="0.25">
      <c r="A103" s="135"/>
      <c r="B103" s="131"/>
      <c r="C103" s="55" t="s">
        <v>112</v>
      </c>
      <c r="D103" s="56">
        <f t="shared" si="38"/>
        <v>1412</v>
      </c>
      <c r="E103" s="57">
        <f t="shared" ref="E103:E105" si="43">D103/$D$106</f>
        <v>0.39298636237127749</v>
      </c>
      <c r="F103" s="67"/>
      <c r="G103" s="59">
        <v>1012</v>
      </c>
      <c r="H103" s="59">
        <v>342</v>
      </c>
      <c r="I103" s="59">
        <v>58</v>
      </c>
      <c r="J103" s="59"/>
      <c r="K103" s="59"/>
      <c r="L103" s="60"/>
    </row>
    <row r="104" spans="1:12" ht="30" customHeight="1" x14ac:dyDescent="0.25">
      <c r="A104" s="135"/>
      <c r="B104" s="131"/>
      <c r="C104" s="55" t="s">
        <v>113</v>
      </c>
      <c r="D104" s="56">
        <f t="shared" si="38"/>
        <v>1256</v>
      </c>
      <c r="E104" s="57">
        <f t="shared" si="43"/>
        <v>0.34956860562204284</v>
      </c>
      <c r="F104" s="67"/>
      <c r="G104" s="59">
        <v>800</v>
      </c>
      <c r="H104" s="59">
        <v>229</v>
      </c>
      <c r="I104" s="59">
        <v>205</v>
      </c>
      <c r="J104" s="59">
        <v>22</v>
      </c>
      <c r="K104" s="59"/>
      <c r="L104" s="60"/>
    </row>
    <row r="105" spans="1:12" ht="30" customHeight="1" x14ac:dyDescent="0.25">
      <c r="A105" s="135"/>
      <c r="B105" s="131"/>
      <c r="C105" s="55" t="s">
        <v>114</v>
      </c>
      <c r="D105" s="56">
        <f t="shared" si="38"/>
        <v>190</v>
      </c>
      <c r="E105" s="57">
        <f t="shared" si="43"/>
        <v>5.2880601168939605E-2</v>
      </c>
      <c r="F105" s="67"/>
      <c r="G105" s="59">
        <v>180</v>
      </c>
      <c r="H105" s="59">
        <v>5</v>
      </c>
      <c r="I105" s="59">
        <v>5</v>
      </c>
      <c r="J105" s="59"/>
      <c r="K105" s="59"/>
      <c r="L105" s="60"/>
    </row>
    <row r="106" spans="1:12" ht="30" customHeight="1" x14ac:dyDescent="0.25">
      <c r="A106" s="135"/>
      <c r="B106" s="132"/>
      <c r="C106" s="80" t="s">
        <v>8</v>
      </c>
      <c r="D106" s="40">
        <f>SUM(D102:D105)</f>
        <v>3593</v>
      </c>
      <c r="E106" s="25">
        <f t="shared" ref="E106:L106" si="44">SUM(E102:E105)</f>
        <v>1</v>
      </c>
      <c r="F106" s="41">
        <f t="shared" si="44"/>
        <v>0</v>
      </c>
      <c r="G106" s="42">
        <f t="shared" si="44"/>
        <v>2222</v>
      </c>
      <c r="H106" s="42">
        <f t="shared" si="44"/>
        <v>774</v>
      </c>
      <c r="I106" s="42">
        <f t="shared" si="44"/>
        <v>500</v>
      </c>
      <c r="J106" s="42">
        <f t="shared" si="44"/>
        <v>97</v>
      </c>
      <c r="K106" s="42">
        <f t="shared" si="44"/>
        <v>0</v>
      </c>
      <c r="L106" s="43">
        <f t="shared" si="44"/>
        <v>0</v>
      </c>
    </row>
    <row r="107" spans="1:12" ht="30" customHeight="1" x14ac:dyDescent="0.25">
      <c r="A107" s="135"/>
      <c r="B107" s="133" t="s">
        <v>115</v>
      </c>
      <c r="C107" s="49" t="s">
        <v>116</v>
      </c>
      <c r="D107" s="50">
        <f t="shared" si="38"/>
        <v>0.60000000000000009</v>
      </c>
      <c r="E107" s="51">
        <f>D107/$D$111</f>
        <v>2.8902221376564635E-4</v>
      </c>
      <c r="F107" s="91"/>
      <c r="G107" s="53">
        <v>0.2</v>
      </c>
      <c r="H107" s="53">
        <v>0.2</v>
      </c>
      <c r="I107" s="53">
        <v>0.2</v>
      </c>
      <c r="J107" s="53"/>
      <c r="K107" s="53"/>
      <c r="L107" s="54"/>
    </row>
    <row r="108" spans="1:12" ht="30" customHeight="1" x14ac:dyDescent="0.25">
      <c r="A108" s="135"/>
      <c r="B108" s="131"/>
      <c r="C108" s="55" t="s">
        <v>117</v>
      </c>
      <c r="D108" s="56">
        <f t="shared" si="38"/>
        <v>1220.2670000000001</v>
      </c>
      <c r="E108" s="57">
        <f t="shared" ref="E108:E110" si="45">D108/$D$111</f>
        <v>0.58780711620860659</v>
      </c>
      <c r="F108" s="92"/>
      <c r="G108" s="73">
        <v>280.60300000000001</v>
      </c>
      <c r="H108" s="73">
        <v>471.84899999999999</v>
      </c>
      <c r="I108" s="89">
        <v>467.815</v>
      </c>
      <c r="J108" s="89"/>
      <c r="K108" s="68"/>
      <c r="L108" s="90"/>
    </row>
    <row r="109" spans="1:12" ht="30" customHeight="1" x14ac:dyDescent="0.25">
      <c r="A109" s="135"/>
      <c r="B109" s="131"/>
      <c r="C109" s="55" t="s">
        <v>118</v>
      </c>
      <c r="D109" s="56">
        <f t="shared" si="38"/>
        <v>256.10000000000002</v>
      </c>
      <c r="E109" s="57">
        <f t="shared" si="45"/>
        <v>0.12336431490897004</v>
      </c>
      <c r="F109" s="92"/>
      <c r="G109" s="73">
        <v>68.95</v>
      </c>
      <c r="H109" s="73">
        <v>93.7</v>
      </c>
      <c r="I109" s="89">
        <v>93.45</v>
      </c>
      <c r="J109" s="89"/>
      <c r="K109" s="68"/>
      <c r="L109" s="90"/>
    </row>
    <row r="110" spans="1:12" ht="30" customHeight="1" x14ac:dyDescent="0.25">
      <c r="A110" s="135"/>
      <c r="B110" s="131"/>
      <c r="C110" s="55" t="s">
        <v>119</v>
      </c>
      <c r="D110" s="56">
        <f t="shared" si="38"/>
        <v>598.99800000000005</v>
      </c>
      <c r="E110" s="57">
        <f t="shared" si="45"/>
        <v>0.28853954666865772</v>
      </c>
      <c r="F110" s="92"/>
      <c r="G110" s="73">
        <v>179.666</v>
      </c>
      <c r="H110" s="73">
        <v>209.666</v>
      </c>
      <c r="I110" s="89">
        <v>209.666</v>
      </c>
      <c r="J110" s="89"/>
      <c r="K110" s="68"/>
      <c r="L110" s="90"/>
    </row>
    <row r="111" spans="1:12" ht="30" customHeight="1" x14ac:dyDescent="0.25">
      <c r="A111" s="135"/>
      <c r="B111" s="132"/>
      <c r="C111" s="80" t="s">
        <v>8</v>
      </c>
      <c r="D111" s="40">
        <f>SUM(D107:D110)</f>
        <v>2075.9650000000001</v>
      </c>
      <c r="E111" s="25">
        <f t="shared" ref="E111:L111" si="46">SUM(E107:E110)</f>
        <v>1</v>
      </c>
      <c r="F111" s="41">
        <f t="shared" si="46"/>
        <v>0</v>
      </c>
      <c r="G111" s="42">
        <f t="shared" si="46"/>
        <v>529.41899999999998</v>
      </c>
      <c r="H111" s="42">
        <f t="shared" si="46"/>
        <v>775.41499999999996</v>
      </c>
      <c r="I111" s="42">
        <f t="shared" si="46"/>
        <v>771.13100000000009</v>
      </c>
      <c r="J111" s="42">
        <f t="shared" si="46"/>
        <v>0</v>
      </c>
      <c r="K111" s="42">
        <f t="shared" si="46"/>
        <v>0</v>
      </c>
      <c r="L111" s="43">
        <f t="shared" si="46"/>
        <v>0</v>
      </c>
    </row>
    <row r="112" spans="1:12" ht="30" customHeight="1" x14ac:dyDescent="0.25">
      <c r="A112" s="135"/>
      <c r="B112" s="133" t="s">
        <v>120</v>
      </c>
      <c r="C112" s="55" t="s">
        <v>121</v>
      </c>
      <c r="D112" s="56">
        <f t="shared" si="38"/>
        <v>2.4</v>
      </c>
      <c r="E112" s="57">
        <f>D112/$D$118</f>
        <v>1.456222316607002E-3</v>
      </c>
      <c r="F112" s="67"/>
      <c r="G112" s="59">
        <v>0.6</v>
      </c>
      <c r="H112" s="59">
        <v>1.4</v>
      </c>
      <c r="I112" s="59">
        <v>0.4</v>
      </c>
      <c r="J112" s="59"/>
      <c r="K112" s="59"/>
      <c r="L112" s="60"/>
    </row>
    <row r="113" spans="1:12" ht="30" customHeight="1" x14ac:dyDescent="0.25">
      <c r="A113" s="135"/>
      <c r="B113" s="131"/>
      <c r="C113" s="55" t="s">
        <v>122</v>
      </c>
      <c r="D113" s="56">
        <f t="shared" si="38"/>
        <v>670.99</v>
      </c>
      <c r="E113" s="57">
        <f>D113/$D$118</f>
        <v>0.40712942175838845</v>
      </c>
      <c r="F113" s="67"/>
      <c r="G113" s="59">
        <v>200.96</v>
      </c>
      <c r="H113" s="59">
        <v>333.82</v>
      </c>
      <c r="I113" s="59">
        <v>136.21</v>
      </c>
      <c r="J113" s="59"/>
      <c r="K113" s="59"/>
      <c r="L113" s="60"/>
    </row>
    <row r="114" spans="1:12" ht="30" customHeight="1" x14ac:dyDescent="0.25">
      <c r="A114" s="135"/>
      <c r="B114" s="131"/>
      <c r="C114" s="55" t="s">
        <v>123</v>
      </c>
      <c r="D114" s="56">
        <f t="shared" si="38"/>
        <v>320</v>
      </c>
      <c r="E114" s="57">
        <f>D114/$D$118</f>
        <v>0.19416297554760029</v>
      </c>
      <c r="F114" s="67"/>
      <c r="G114" s="59">
        <v>80</v>
      </c>
      <c r="H114" s="59">
        <v>120</v>
      </c>
      <c r="I114" s="59">
        <v>120</v>
      </c>
      <c r="J114" s="59"/>
      <c r="K114" s="59"/>
      <c r="L114" s="60"/>
    </row>
    <row r="115" spans="1:12" ht="30" customHeight="1" x14ac:dyDescent="0.25">
      <c r="A115" s="135"/>
      <c r="B115" s="131"/>
      <c r="C115" s="55" t="s">
        <v>124</v>
      </c>
      <c r="D115" s="56">
        <f t="shared" si="38"/>
        <v>124.71000000000001</v>
      </c>
      <c r="E115" s="57">
        <f>D115/$D$118</f>
        <v>7.566895212669135E-2</v>
      </c>
      <c r="F115" s="67"/>
      <c r="G115" s="59">
        <v>30</v>
      </c>
      <c r="H115" s="59">
        <v>39</v>
      </c>
      <c r="I115" s="59">
        <v>55.71</v>
      </c>
      <c r="J115" s="59"/>
      <c r="K115" s="59"/>
      <c r="L115" s="60"/>
    </row>
    <row r="116" spans="1:12" ht="30" customHeight="1" x14ac:dyDescent="0.25">
      <c r="A116" s="135"/>
      <c r="B116" s="131"/>
      <c r="C116" s="55" t="s">
        <v>125</v>
      </c>
      <c r="D116" s="56">
        <f t="shared" si="38"/>
        <v>383.12</v>
      </c>
      <c r="E116" s="57">
        <f t="shared" ref="E116:E117" si="47">D116/$D$118</f>
        <v>0.23246162247436444</v>
      </c>
      <c r="F116" s="67"/>
      <c r="G116" s="59">
        <v>125.02</v>
      </c>
      <c r="H116" s="59">
        <v>129.05000000000001</v>
      </c>
      <c r="I116" s="59">
        <v>129.05000000000001</v>
      </c>
      <c r="J116" s="59"/>
      <c r="K116" s="59"/>
      <c r="L116" s="60"/>
    </row>
    <row r="117" spans="1:12" ht="30" customHeight="1" x14ac:dyDescent="0.25">
      <c r="A117" s="135"/>
      <c r="B117" s="131"/>
      <c r="C117" s="55" t="s">
        <v>126</v>
      </c>
      <c r="D117" s="56">
        <f t="shared" si="38"/>
        <v>146.88</v>
      </c>
      <c r="E117" s="57">
        <f t="shared" si="47"/>
        <v>8.9120805776348525E-2</v>
      </c>
      <c r="F117" s="67"/>
      <c r="G117" s="59">
        <v>104.88</v>
      </c>
      <c r="H117" s="59">
        <v>32</v>
      </c>
      <c r="I117" s="59">
        <v>10</v>
      </c>
      <c r="J117" s="59"/>
      <c r="K117" s="59"/>
      <c r="L117" s="60"/>
    </row>
    <row r="118" spans="1:12" ht="30" customHeight="1" x14ac:dyDescent="0.25">
      <c r="A118" s="136"/>
      <c r="B118" s="132"/>
      <c r="C118" s="80" t="s">
        <v>8</v>
      </c>
      <c r="D118" s="40">
        <f>SUM(D112:D117)</f>
        <v>1648.1</v>
      </c>
      <c r="E118" s="25">
        <f t="shared" ref="E118:L118" si="48">SUM(E112:E117)</f>
        <v>1</v>
      </c>
      <c r="F118" s="41">
        <f t="shared" si="48"/>
        <v>0</v>
      </c>
      <c r="G118" s="42">
        <f t="shared" si="48"/>
        <v>541.46</v>
      </c>
      <c r="H118" s="42">
        <f t="shared" si="48"/>
        <v>655.27</v>
      </c>
      <c r="I118" s="42">
        <f t="shared" si="48"/>
        <v>451.37</v>
      </c>
      <c r="J118" s="42">
        <f t="shared" si="48"/>
        <v>0</v>
      </c>
      <c r="K118" s="42">
        <f t="shared" si="48"/>
        <v>0</v>
      </c>
      <c r="L118" s="43">
        <f t="shared" si="48"/>
        <v>0</v>
      </c>
    </row>
    <row r="119" spans="1:12" ht="30" customHeight="1" x14ac:dyDescent="0.25">
      <c r="A119" s="134" t="s">
        <v>127</v>
      </c>
      <c r="B119" s="137" t="s">
        <v>128</v>
      </c>
      <c r="C119" s="55" t="s">
        <v>129</v>
      </c>
      <c r="D119" s="50">
        <f t="shared" si="38"/>
        <v>1475.9</v>
      </c>
      <c r="E119" s="51">
        <f>D119/$D$124</f>
        <v>0.59270712019597616</v>
      </c>
      <c r="F119" s="93"/>
      <c r="G119" s="86">
        <v>541</v>
      </c>
      <c r="H119" s="86">
        <v>726</v>
      </c>
      <c r="I119" s="86">
        <v>208.9</v>
      </c>
      <c r="J119" s="71"/>
      <c r="K119" s="71"/>
      <c r="L119" s="87"/>
    </row>
    <row r="120" spans="1:12" ht="30" customHeight="1" x14ac:dyDescent="0.25">
      <c r="A120" s="135"/>
      <c r="B120" s="138"/>
      <c r="C120" s="55" t="s">
        <v>130</v>
      </c>
      <c r="D120" s="56">
        <f t="shared" si="38"/>
        <v>564</v>
      </c>
      <c r="E120" s="57">
        <f t="shared" ref="E120:E123" si="49">D120/$D$124</f>
        <v>0.22649692783422354</v>
      </c>
      <c r="F120" s="92"/>
      <c r="G120" s="89">
        <v>288.3</v>
      </c>
      <c r="H120" s="89">
        <v>275.7</v>
      </c>
      <c r="I120" s="89"/>
      <c r="J120" s="73"/>
      <c r="K120" s="73"/>
      <c r="L120" s="90"/>
    </row>
    <row r="121" spans="1:12" ht="30" customHeight="1" x14ac:dyDescent="0.25">
      <c r="A121" s="135"/>
      <c r="B121" s="138"/>
      <c r="C121" s="55" t="s">
        <v>131</v>
      </c>
      <c r="D121" s="56">
        <f t="shared" si="38"/>
        <v>140</v>
      </c>
      <c r="E121" s="57">
        <f t="shared" si="49"/>
        <v>5.6222641660977471E-2</v>
      </c>
      <c r="F121" s="92"/>
      <c r="G121" s="89">
        <v>81.2</v>
      </c>
      <c r="H121" s="89">
        <v>58.8</v>
      </c>
      <c r="I121" s="89"/>
      <c r="J121" s="73"/>
      <c r="K121" s="73"/>
      <c r="L121" s="90"/>
    </row>
    <row r="122" spans="1:12" ht="30" customHeight="1" x14ac:dyDescent="0.25">
      <c r="A122" s="135"/>
      <c r="B122" s="138"/>
      <c r="C122" s="55" t="s">
        <v>132</v>
      </c>
      <c r="D122" s="56">
        <f t="shared" si="38"/>
        <v>120.19999999999999</v>
      </c>
      <c r="E122" s="57">
        <f t="shared" si="49"/>
        <v>4.8271153768924942E-2</v>
      </c>
      <c r="F122" s="92"/>
      <c r="G122" s="89">
        <v>48.4</v>
      </c>
      <c r="H122" s="89">
        <v>71.8</v>
      </c>
      <c r="I122" s="89"/>
      <c r="J122" s="73"/>
      <c r="K122" s="73"/>
      <c r="L122" s="90"/>
    </row>
    <row r="123" spans="1:12" ht="30" customHeight="1" x14ac:dyDescent="0.25">
      <c r="A123" s="135"/>
      <c r="B123" s="138"/>
      <c r="C123" s="55" t="s">
        <v>133</v>
      </c>
      <c r="D123" s="56">
        <f t="shared" si="38"/>
        <v>190</v>
      </c>
      <c r="E123" s="57">
        <f t="shared" si="49"/>
        <v>7.6302156539897997E-2</v>
      </c>
      <c r="F123" s="92"/>
      <c r="G123" s="89">
        <v>41</v>
      </c>
      <c r="H123" s="89">
        <v>57.9</v>
      </c>
      <c r="I123" s="89">
        <v>91.1</v>
      </c>
      <c r="J123" s="73"/>
      <c r="K123" s="73"/>
      <c r="L123" s="90"/>
    </row>
    <row r="124" spans="1:12" ht="30" customHeight="1" x14ac:dyDescent="0.25">
      <c r="A124" s="135"/>
      <c r="B124" s="139"/>
      <c r="C124" s="80" t="s">
        <v>8</v>
      </c>
      <c r="D124" s="40">
        <f t="shared" ref="D124:L124" si="50">SUM(D119:D123)</f>
        <v>2490.1</v>
      </c>
      <c r="E124" s="25">
        <f t="shared" si="50"/>
        <v>1</v>
      </c>
      <c r="F124" s="41">
        <f t="shared" si="50"/>
        <v>0</v>
      </c>
      <c r="G124" s="42">
        <f t="shared" si="50"/>
        <v>999.9</v>
      </c>
      <c r="H124" s="42">
        <f t="shared" si="50"/>
        <v>1190.2</v>
      </c>
      <c r="I124" s="42">
        <f t="shared" si="50"/>
        <v>300</v>
      </c>
      <c r="J124" s="42">
        <f t="shared" si="50"/>
        <v>0</v>
      </c>
      <c r="K124" s="42">
        <f t="shared" si="50"/>
        <v>0</v>
      </c>
      <c r="L124" s="43">
        <f t="shared" si="50"/>
        <v>0</v>
      </c>
    </row>
    <row r="125" spans="1:12" ht="30" customHeight="1" x14ac:dyDescent="0.25">
      <c r="A125" s="135"/>
      <c r="B125" s="138" t="s">
        <v>134</v>
      </c>
      <c r="C125" s="55" t="s">
        <v>135</v>
      </c>
      <c r="D125" s="56">
        <f>SUM(F125:L125)</f>
        <v>765</v>
      </c>
      <c r="E125" s="57">
        <f>D125/$D$132</f>
        <v>0.32374100719424459</v>
      </c>
      <c r="F125" s="94"/>
      <c r="G125" s="89">
        <v>355</v>
      </c>
      <c r="H125" s="73">
        <v>255</v>
      </c>
      <c r="I125" s="89">
        <v>155</v>
      </c>
      <c r="J125" s="95"/>
      <c r="K125" s="96"/>
      <c r="L125" s="90"/>
    </row>
    <row r="126" spans="1:12" ht="30" customHeight="1" x14ac:dyDescent="0.25">
      <c r="A126" s="135"/>
      <c r="B126" s="143"/>
      <c r="C126" s="55" t="s">
        <v>136</v>
      </c>
      <c r="D126" s="56">
        <f t="shared" ref="D126:D141" si="51">SUM(F126:L126)</f>
        <v>105</v>
      </c>
      <c r="E126" s="57">
        <f t="shared" ref="E126:E131" si="52">D126/$D$132</f>
        <v>4.4435040203131611E-2</v>
      </c>
      <c r="F126" s="94"/>
      <c r="G126" s="89">
        <v>55</v>
      </c>
      <c r="H126" s="73">
        <v>35</v>
      </c>
      <c r="I126" s="89">
        <v>15</v>
      </c>
      <c r="J126" s="95"/>
      <c r="K126" s="96"/>
      <c r="L126" s="90"/>
    </row>
    <row r="127" spans="1:12" ht="30" customHeight="1" x14ac:dyDescent="0.25">
      <c r="A127" s="135"/>
      <c r="B127" s="143"/>
      <c r="C127" s="55" t="s">
        <v>137</v>
      </c>
      <c r="D127" s="56">
        <f t="shared" si="51"/>
        <v>434.5</v>
      </c>
      <c r="E127" s="57">
        <f t="shared" si="52"/>
        <v>0.18387642826914938</v>
      </c>
      <c r="F127" s="94"/>
      <c r="G127" s="89">
        <v>146</v>
      </c>
      <c r="H127" s="73">
        <v>145.5</v>
      </c>
      <c r="I127" s="89">
        <v>143</v>
      </c>
      <c r="J127" s="95"/>
      <c r="K127" s="96"/>
      <c r="L127" s="90"/>
    </row>
    <row r="128" spans="1:12" ht="30" customHeight="1" x14ac:dyDescent="0.25">
      <c r="A128" s="135"/>
      <c r="B128" s="143"/>
      <c r="C128" s="55" t="s">
        <v>138</v>
      </c>
      <c r="D128" s="56">
        <f t="shared" si="51"/>
        <v>555</v>
      </c>
      <c r="E128" s="57">
        <f t="shared" si="52"/>
        <v>0.23487092678798138</v>
      </c>
      <c r="F128" s="94"/>
      <c r="G128" s="89">
        <v>320</v>
      </c>
      <c r="H128" s="73">
        <v>150</v>
      </c>
      <c r="I128" s="89">
        <v>85</v>
      </c>
      <c r="J128" s="95"/>
      <c r="K128" s="96"/>
      <c r="L128" s="90"/>
    </row>
    <row r="129" spans="1:12" ht="30" customHeight="1" x14ac:dyDescent="0.25">
      <c r="A129" s="135"/>
      <c r="B129" s="143"/>
      <c r="C129" s="55" t="s">
        <v>139</v>
      </c>
      <c r="D129" s="56">
        <f t="shared" si="51"/>
        <v>105.5</v>
      </c>
      <c r="E129" s="57">
        <f t="shared" si="52"/>
        <v>4.4646635632670337E-2</v>
      </c>
      <c r="F129" s="94"/>
      <c r="G129" s="89">
        <v>43.5</v>
      </c>
      <c r="H129" s="73">
        <v>27</v>
      </c>
      <c r="I129" s="89">
        <v>35</v>
      </c>
      <c r="J129" s="95"/>
      <c r="K129" s="96"/>
      <c r="L129" s="90"/>
    </row>
    <row r="130" spans="1:12" ht="30" customHeight="1" x14ac:dyDescent="0.25">
      <c r="A130" s="135"/>
      <c r="B130" s="143"/>
      <c r="C130" s="55" t="s">
        <v>140</v>
      </c>
      <c r="D130" s="56">
        <f t="shared" si="51"/>
        <v>100</v>
      </c>
      <c r="E130" s="57">
        <f t="shared" si="52"/>
        <v>4.2319085907744393E-2</v>
      </c>
      <c r="F130" s="94"/>
      <c r="G130" s="89">
        <v>20</v>
      </c>
      <c r="H130" s="73">
        <v>80</v>
      </c>
      <c r="I130" s="89"/>
      <c r="J130" s="95"/>
      <c r="K130" s="96"/>
      <c r="L130" s="90"/>
    </row>
    <row r="131" spans="1:12" ht="30" customHeight="1" x14ac:dyDescent="0.25">
      <c r="A131" s="135"/>
      <c r="B131" s="143"/>
      <c r="C131" s="55" t="s">
        <v>141</v>
      </c>
      <c r="D131" s="56">
        <f t="shared" si="51"/>
        <v>298</v>
      </c>
      <c r="E131" s="57">
        <f t="shared" si="52"/>
        <v>0.12611087600507828</v>
      </c>
      <c r="F131" s="94"/>
      <c r="G131" s="89">
        <v>100</v>
      </c>
      <c r="H131" s="73">
        <v>98</v>
      </c>
      <c r="I131" s="89">
        <v>100</v>
      </c>
      <c r="J131" s="95"/>
      <c r="K131" s="96"/>
      <c r="L131" s="90"/>
    </row>
    <row r="132" spans="1:12" ht="30" customHeight="1" x14ac:dyDescent="0.25">
      <c r="A132" s="136"/>
      <c r="B132" s="139"/>
      <c r="C132" s="80" t="s">
        <v>8</v>
      </c>
      <c r="D132" s="40">
        <f>SUM(D125:D131)</f>
        <v>2363</v>
      </c>
      <c r="E132" s="25">
        <f t="shared" ref="E132:L132" si="53">SUM(E125:E131)</f>
        <v>1</v>
      </c>
      <c r="F132" s="41">
        <f t="shared" si="53"/>
        <v>0</v>
      </c>
      <c r="G132" s="42">
        <f t="shared" si="53"/>
        <v>1039.5</v>
      </c>
      <c r="H132" s="42">
        <f t="shared" si="53"/>
        <v>790.5</v>
      </c>
      <c r="I132" s="42">
        <f t="shared" si="53"/>
        <v>533</v>
      </c>
      <c r="J132" s="42">
        <f t="shared" si="53"/>
        <v>0</v>
      </c>
      <c r="K132" s="42">
        <f t="shared" si="53"/>
        <v>0</v>
      </c>
      <c r="L132" s="43">
        <f t="shared" si="53"/>
        <v>0</v>
      </c>
    </row>
    <row r="133" spans="1:12" ht="30" customHeight="1" x14ac:dyDescent="0.25">
      <c r="A133" s="134" t="s">
        <v>142</v>
      </c>
      <c r="B133" s="133" t="s">
        <v>143</v>
      </c>
      <c r="C133" s="49" t="s">
        <v>144</v>
      </c>
      <c r="D133" s="50">
        <f t="shared" si="51"/>
        <v>110.875</v>
      </c>
      <c r="E133" s="51">
        <f>D133/$D$136</f>
        <v>0.34115384615384614</v>
      </c>
      <c r="F133" s="69"/>
      <c r="G133" s="53">
        <v>56.755000000000003</v>
      </c>
      <c r="H133" s="53">
        <v>40.677999999999997</v>
      </c>
      <c r="I133" s="53">
        <v>13.442</v>
      </c>
      <c r="J133" s="53"/>
      <c r="K133" s="53"/>
      <c r="L133" s="54"/>
    </row>
    <row r="134" spans="1:12" ht="30" customHeight="1" x14ac:dyDescent="0.25">
      <c r="A134" s="135"/>
      <c r="B134" s="131"/>
      <c r="C134" s="55" t="s">
        <v>145</v>
      </c>
      <c r="D134" s="56">
        <f t="shared" si="51"/>
        <v>141.065</v>
      </c>
      <c r="E134" s="57">
        <f t="shared" ref="E134:E135" si="54">D134/$D$136</f>
        <v>0.43404615384615386</v>
      </c>
      <c r="F134" s="67"/>
      <c r="G134" s="59">
        <v>36.85</v>
      </c>
      <c r="H134" s="59">
        <v>88.162000000000006</v>
      </c>
      <c r="I134" s="59">
        <v>16.053000000000001</v>
      </c>
      <c r="J134" s="59"/>
      <c r="K134" s="59"/>
      <c r="L134" s="60"/>
    </row>
    <row r="135" spans="1:12" ht="30" customHeight="1" x14ac:dyDescent="0.25">
      <c r="A135" s="135"/>
      <c r="B135" s="131"/>
      <c r="C135" s="55" t="s">
        <v>146</v>
      </c>
      <c r="D135" s="56">
        <f t="shared" si="51"/>
        <v>73.06</v>
      </c>
      <c r="E135" s="57">
        <f t="shared" si="54"/>
        <v>0.2248</v>
      </c>
      <c r="F135" s="67"/>
      <c r="G135" s="59">
        <v>29.131</v>
      </c>
      <c r="H135" s="59">
        <v>22.15</v>
      </c>
      <c r="I135" s="59">
        <v>21.779</v>
      </c>
      <c r="J135" s="59"/>
      <c r="K135" s="59"/>
      <c r="L135" s="60"/>
    </row>
    <row r="136" spans="1:12" ht="30" customHeight="1" x14ac:dyDescent="0.25">
      <c r="A136" s="135"/>
      <c r="B136" s="132"/>
      <c r="C136" s="80" t="s">
        <v>8</v>
      </c>
      <c r="D136" s="40">
        <f>SUM(D133:D135)</f>
        <v>325</v>
      </c>
      <c r="E136" s="25">
        <f t="shared" ref="E136:L136" si="55">SUM(E133:E135)</f>
        <v>1</v>
      </c>
      <c r="F136" s="41">
        <f t="shared" si="55"/>
        <v>0</v>
      </c>
      <c r="G136" s="42">
        <f t="shared" si="55"/>
        <v>122.736</v>
      </c>
      <c r="H136" s="42">
        <f t="shared" si="55"/>
        <v>150.99</v>
      </c>
      <c r="I136" s="42">
        <f t="shared" si="55"/>
        <v>51.274000000000001</v>
      </c>
      <c r="J136" s="42">
        <f t="shared" si="55"/>
        <v>0</v>
      </c>
      <c r="K136" s="42">
        <f t="shared" si="55"/>
        <v>0</v>
      </c>
      <c r="L136" s="43">
        <f t="shared" si="55"/>
        <v>0</v>
      </c>
    </row>
    <row r="137" spans="1:12" ht="30" customHeight="1" x14ac:dyDescent="0.25">
      <c r="A137" s="135"/>
      <c r="B137" s="133" t="s">
        <v>147</v>
      </c>
      <c r="C137" s="55" t="s">
        <v>148</v>
      </c>
      <c r="D137" s="50">
        <f t="shared" si="51"/>
        <v>199.99799999999999</v>
      </c>
      <c r="E137" s="51">
        <f>D137/D138</f>
        <v>1</v>
      </c>
      <c r="F137" s="69">
        <v>8</v>
      </c>
      <c r="G137" s="53">
        <v>135</v>
      </c>
      <c r="H137" s="53">
        <v>30.308</v>
      </c>
      <c r="I137" s="53">
        <v>26.69</v>
      </c>
      <c r="J137" s="53"/>
      <c r="K137" s="53"/>
      <c r="L137" s="54"/>
    </row>
    <row r="138" spans="1:12" ht="30" customHeight="1" x14ac:dyDescent="0.25">
      <c r="A138" s="135"/>
      <c r="B138" s="144"/>
      <c r="C138" s="97" t="s">
        <v>8</v>
      </c>
      <c r="D138" s="98">
        <f>SUM(D137)</f>
        <v>199.99799999999999</v>
      </c>
      <c r="E138" s="99">
        <f t="shared" ref="E138:L138" si="56">SUM(E137)</f>
        <v>1</v>
      </c>
      <c r="F138" s="100">
        <f t="shared" si="56"/>
        <v>8</v>
      </c>
      <c r="G138" s="101">
        <f t="shared" si="56"/>
        <v>135</v>
      </c>
      <c r="H138" s="101">
        <f t="shared" si="56"/>
        <v>30.308</v>
      </c>
      <c r="I138" s="101">
        <f t="shared" si="56"/>
        <v>26.69</v>
      </c>
      <c r="J138" s="101">
        <f t="shared" si="56"/>
        <v>0</v>
      </c>
      <c r="K138" s="101">
        <f t="shared" si="56"/>
        <v>0</v>
      </c>
      <c r="L138" s="102">
        <f t="shared" si="56"/>
        <v>0</v>
      </c>
    </row>
    <row r="139" spans="1:12" ht="30" customHeight="1" x14ac:dyDescent="0.25">
      <c r="A139" s="135"/>
      <c r="B139" s="145" t="s">
        <v>149</v>
      </c>
      <c r="C139" s="55" t="s">
        <v>150</v>
      </c>
      <c r="D139" s="103">
        <f t="shared" si="51"/>
        <v>75.599999999999994</v>
      </c>
      <c r="E139" s="104">
        <f>D139/$D$142</f>
        <v>0.25208402800933644</v>
      </c>
      <c r="F139" s="105"/>
      <c r="G139" s="106">
        <v>16.899999999999999</v>
      </c>
      <c r="H139" s="106">
        <v>36.6</v>
      </c>
      <c r="I139" s="106">
        <v>22.1</v>
      </c>
      <c r="J139" s="106"/>
      <c r="K139" s="106"/>
      <c r="L139" s="107"/>
    </row>
    <row r="140" spans="1:12" ht="30" customHeight="1" x14ac:dyDescent="0.25">
      <c r="A140" s="135"/>
      <c r="B140" s="131"/>
      <c r="C140" s="55" t="s">
        <v>151</v>
      </c>
      <c r="D140" s="56">
        <f t="shared" si="51"/>
        <v>146.5</v>
      </c>
      <c r="E140" s="57">
        <f t="shared" ref="E140:E141" si="57">D140/$D$142</f>
        <v>0.48849616538846286</v>
      </c>
      <c r="F140" s="67"/>
      <c r="G140" s="59">
        <v>13.4</v>
      </c>
      <c r="H140" s="59">
        <v>39.4</v>
      </c>
      <c r="I140" s="59">
        <v>93.7</v>
      </c>
      <c r="J140" s="59"/>
      <c r="K140" s="59"/>
      <c r="L140" s="60"/>
    </row>
    <row r="141" spans="1:12" ht="30" customHeight="1" x14ac:dyDescent="0.25">
      <c r="A141" s="135"/>
      <c r="B141" s="131"/>
      <c r="C141" s="55" t="s">
        <v>152</v>
      </c>
      <c r="D141" s="56">
        <f t="shared" si="51"/>
        <v>77.800000000000011</v>
      </c>
      <c r="E141" s="57">
        <f t="shared" si="57"/>
        <v>0.25941980660220076</v>
      </c>
      <c r="F141" s="67"/>
      <c r="G141" s="59">
        <v>19.2</v>
      </c>
      <c r="H141" s="59">
        <v>32</v>
      </c>
      <c r="I141" s="59">
        <v>26.6</v>
      </c>
      <c r="J141" s="59"/>
      <c r="K141" s="59"/>
      <c r="L141" s="60"/>
    </row>
    <row r="142" spans="1:12" ht="30" customHeight="1" x14ac:dyDescent="0.25">
      <c r="A142" s="136"/>
      <c r="B142" s="144"/>
      <c r="C142" s="97" t="s">
        <v>8</v>
      </c>
      <c r="D142" s="98">
        <f>SUM(D139:D141)</f>
        <v>299.89999999999998</v>
      </c>
      <c r="E142" s="99">
        <f t="shared" ref="E142:L142" si="58">SUM(E139:E141)</f>
        <v>1</v>
      </c>
      <c r="F142" s="100">
        <f t="shared" si="58"/>
        <v>0</v>
      </c>
      <c r="G142" s="101">
        <f t="shared" si="58"/>
        <v>49.5</v>
      </c>
      <c r="H142" s="101">
        <f t="shared" si="58"/>
        <v>108</v>
      </c>
      <c r="I142" s="101">
        <f t="shared" si="58"/>
        <v>142.4</v>
      </c>
      <c r="J142" s="101">
        <f t="shared" si="58"/>
        <v>0</v>
      </c>
      <c r="K142" s="101">
        <f t="shared" si="58"/>
        <v>0</v>
      </c>
      <c r="L142" s="102">
        <f t="shared" si="58"/>
        <v>0</v>
      </c>
    </row>
    <row r="143" spans="1:12" ht="30" customHeight="1" x14ac:dyDescent="0.25">
      <c r="A143" s="134" t="s">
        <v>153</v>
      </c>
      <c r="B143" s="147" t="s">
        <v>154</v>
      </c>
      <c r="C143" s="55" t="s">
        <v>155</v>
      </c>
      <c r="D143" s="103">
        <v>0</v>
      </c>
      <c r="E143" s="104">
        <v>0</v>
      </c>
      <c r="F143" s="108"/>
      <c r="G143" s="109"/>
      <c r="H143" s="110"/>
      <c r="I143" s="111"/>
      <c r="J143" s="110"/>
      <c r="K143" s="110"/>
      <c r="L143" s="112"/>
    </row>
    <row r="144" spans="1:12" ht="30" customHeight="1" x14ac:dyDescent="0.25">
      <c r="A144" s="135"/>
      <c r="B144" s="138"/>
      <c r="C144" s="55" t="s">
        <v>156</v>
      </c>
      <c r="D144" s="56">
        <v>0</v>
      </c>
      <c r="E144" s="57">
        <v>0</v>
      </c>
      <c r="F144" s="94"/>
      <c r="G144" s="95"/>
      <c r="H144" s="113"/>
      <c r="I144" s="73"/>
      <c r="J144" s="113"/>
      <c r="K144" s="113"/>
      <c r="L144" s="114"/>
    </row>
    <row r="145" spans="1:12" ht="30" customHeight="1" x14ac:dyDescent="0.25">
      <c r="A145" s="135"/>
      <c r="B145" s="138"/>
      <c r="C145" s="55" t="s">
        <v>157</v>
      </c>
      <c r="D145" s="56">
        <v>0</v>
      </c>
      <c r="E145" s="57">
        <v>0</v>
      </c>
      <c r="F145" s="94"/>
      <c r="G145" s="95"/>
      <c r="H145" s="113"/>
      <c r="I145" s="73"/>
      <c r="J145" s="113"/>
      <c r="K145" s="113"/>
      <c r="L145" s="114"/>
    </row>
    <row r="146" spans="1:12" ht="30" customHeight="1" x14ac:dyDescent="0.25">
      <c r="A146" s="135"/>
      <c r="B146" s="138"/>
      <c r="C146" s="55" t="s">
        <v>158</v>
      </c>
      <c r="D146" s="56">
        <v>0</v>
      </c>
      <c r="E146" s="57">
        <v>0</v>
      </c>
      <c r="F146" s="94"/>
      <c r="G146" s="95"/>
      <c r="H146" s="113"/>
      <c r="I146" s="73"/>
      <c r="J146" s="113"/>
      <c r="K146" s="113"/>
      <c r="L146" s="114"/>
    </row>
    <row r="147" spans="1:12" ht="30" customHeight="1" x14ac:dyDescent="0.25">
      <c r="A147" s="135"/>
      <c r="B147" s="138"/>
      <c r="C147" s="55" t="s">
        <v>159</v>
      </c>
      <c r="D147" s="56">
        <v>0</v>
      </c>
      <c r="E147" s="57">
        <v>0</v>
      </c>
      <c r="F147" s="94"/>
      <c r="G147" s="95"/>
      <c r="H147" s="113"/>
      <c r="I147" s="73"/>
      <c r="J147" s="113"/>
      <c r="K147" s="113"/>
      <c r="L147" s="114"/>
    </row>
    <row r="148" spans="1:12" ht="30" customHeight="1" x14ac:dyDescent="0.25">
      <c r="A148" s="135"/>
      <c r="B148" s="139"/>
      <c r="C148" s="80" t="s">
        <v>8</v>
      </c>
      <c r="D148" s="40">
        <f>SUM(D143:D147)</f>
        <v>0</v>
      </c>
      <c r="E148" s="25">
        <f t="shared" ref="E148:L148" si="59">SUM(E143:E147)</f>
        <v>0</v>
      </c>
      <c r="F148" s="41">
        <f t="shared" si="59"/>
        <v>0</v>
      </c>
      <c r="G148" s="42">
        <f t="shared" si="59"/>
        <v>0</v>
      </c>
      <c r="H148" s="42">
        <f t="shared" si="59"/>
        <v>0</v>
      </c>
      <c r="I148" s="42">
        <f t="shared" si="59"/>
        <v>0</v>
      </c>
      <c r="J148" s="42">
        <f t="shared" si="59"/>
        <v>0</v>
      </c>
      <c r="K148" s="42">
        <f t="shared" si="59"/>
        <v>0</v>
      </c>
      <c r="L148" s="43">
        <f t="shared" si="59"/>
        <v>0</v>
      </c>
    </row>
    <row r="149" spans="1:12" ht="30" customHeight="1" x14ac:dyDescent="0.25">
      <c r="A149" s="135"/>
      <c r="B149" s="137" t="s">
        <v>160</v>
      </c>
      <c r="C149" s="55" t="s">
        <v>161</v>
      </c>
      <c r="D149" s="50">
        <v>0</v>
      </c>
      <c r="E149" s="51">
        <v>0</v>
      </c>
      <c r="F149" s="115"/>
      <c r="G149" s="83"/>
      <c r="H149" s="84"/>
      <c r="I149" s="71"/>
      <c r="J149" s="84"/>
      <c r="K149" s="84"/>
      <c r="L149" s="116"/>
    </row>
    <row r="150" spans="1:12" ht="30" customHeight="1" x14ac:dyDescent="0.25">
      <c r="A150" s="135"/>
      <c r="B150" s="148"/>
      <c r="C150" s="55" t="s">
        <v>162</v>
      </c>
      <c r="D150" s="56">
        <v>0</v>
      </c>
      <c r="E150" s="57">
        <v>0</v>
      </c>
      <c r="F150" s="94"/>
      <c r="G150" s="95"/>
      <c r="H150" s="113"/>
      <c r="I150" s="73"/>
      <c r="J150" s="113"/>
      <c r="K150" s="113"/>
      <c r="L150" s="114"/>
    </row>
    <row r="151" spans="1:12" ht="30" customHeight="1" x14ac:dyDescent="0.25">
      <c r="A151" s="135"/>
      <c r="B151" s="148"/>
      <c r="C151" s="55" t="s">
        <v>163</v>
      </c>
      <c r="D151" s="56">
        <v>0</v>
      </c>
      <c r="E151" s="57">
        <v>0</v>
      </c>
      <c r="F151" s="94"/>
      <c r="G151" s="95"/>
      <c r="H151" s="113"/>
      <c r="I151" s="73"/>
      <c r="J151" s="113"/>
      <c r="K151" s="113"/>
      <c r="L151" s="114"/>
    </row>
    <row r="152" spans="1:12" ht="30" customHeight="1" x14ac:dyDescent="0.25">
      <c r="A152" s="135"/>
      <c r="B152" s="148"/>
      <c r="C152" s="55" t="s">
        <v>164</v>
      </c>
      <c r="D152" s="56">
        <v>0</v>
      </c>
      <c r="E152" s="57">
        <v>0</v>
      </c>
      <c r="F152" s="94"/>
      <c r="G152" s="95"/>
      <c r="H152" s="113"/>
      <c r="I152" s="73"/>
      <c r="J152" s="113"/>
      <c r="K152" s="113"/>
      <c r="L152" s="114"/>
    </row>
    <row r="153" spans="1:12" ht="30" customHeight="1" x14ac:dyDescent="0.25">
      <c r="A153" s="135"/>
      <c r="B153" s="148"/>
      <c r="C153" s="55" t="s">
        <v>165</v>
      </c>
      <c r="D153" s="56">
        <v>0</v>
      </c>
      <c r="E153" s="57">
        <v>0</v>
      </c>
      <c r="F153" s="94"/>
      <c r="G153" s="95"/>
      <c r="H153" s="113"/>
      <c r="I153" s="73"/>
      <c r="J153" s="113"/>
      <c r="K153" s="113"/>
      <c r="L153" s="114"/>
    </row>
    <row r="154" spans="1:12" ht="30" customHeight="1" x14ac:dyDescent="0.25">
      <c r="A154" s="135"/>
      <c r="B154" s="148"/>
      <c r="C154" s="55" t="s">
        <v>166</v>
      </c>
      <c r="D154" s="56">
        <v>0</v>
      </c>
      <c r="E154" s="57">
        <v>0</v>
      </c>
      <c r="F154" s="94"/>
      <c r="G154" s="95"/>
      <c r="H154" s="113"/>
      <c r="I154" s="73"/>
      <c r="J154" s="113"/>
      <c r="K154" s="113"/>
      <c r="L154" s="114"/>
    </row>
    <row r="155" spans="1:12" ht="30" customHeight="1" x14ac:dyDescent="0.25">
      <c r="A155" s="135"/>
      <c r="B155" s="148"/>
      <c r="C155" s="55" t="s">
        <v>167</v>
      </c>
      <c r="D155" s="56">
        <v>0</v>
      </c>
      <c r="E155" s="57">
        <v>0</v>
      </c>
      <c r="F155" s="94"/>
      <c r="G155" s="95"/>
      <c r="H155" s="113"/>
      <c r="I155" s="73"/>
      <c r="J155" s="113"/>
      <c r="K155" s="113"/>
      <c r="L155" s="114"/>
    </row>
    <row r="156" spans="1:12" ht="30" customHeight="1" x14ac:dyDescent="0.25">
      <c r="A156" s="135"/>
      <c r="B156" s="148"/>
      <c r="C156" s="55" t="s">
        <v>168</v>
      </c>
      <c r="D156" s="56">
        <v>0</v>
      </c>
      <c r="E156" s="57">
        <v>0</v>
      </c>
      <c r="F156" s="94"/>
      <c r="G156" s="95"/>
      <c r="H156" s="113"/>
      <c r="I156" s="73"/>
      <c r="J156" s="113"/>
      <c r="K156" s="113"/>
      <c r="L156" s="114"/>
    </row>
    <row r="157" spans="1:12" ht="30" customHeight="1" x14ac:dyDescent="0.25">
      <c r="A157" s="135"/>
      <c r="B157" s="148"/>
      <c r="C157" s="55" t="s">
        <v>169</v>
      </c>
      <c r="D157" s="56">
        <v>0</v>
      </c>
      <c r="E157" s="57">
        <v>0</v>
      </c>
      <c r="F157" s="94"/>
      <c r="G157" s="95"/>
      <c r="H157" s="113"/>
      <c r="I157" s="73"/>
      <c r="J157" s="113"/>
      <c r="K157" s="113"/>
      <c r="L157" s="114"/>
    </row>
    <row r="158" spans="1:12" ht="30" customHeight="1" x14ac:dyDescent="0.25">
      <c r="A158" s="135"/>
      <c r="B158" s="139"/>
      <c r="C158" s="80" t="s">
        <v>8</v>
      </c>
      <c r="D158" s="40">
        <f>SUM(D149:D157)</f>
        <v>0</v>
      </c>
      <c r="E158" s="25">
        <f t="shared" ref="E158:L158" si="60">SUM(E149:E157)</f>
        <v>0</v>
      </c>
      <c r="F158" s="41">
        <f t="shared" si="60"/>
        <v>0</v>
      </c>
      <c r="G158" s="42">
        <f t="shared" si="60"/>
        <v>0</v>
      </c>
      <c r="H158" s="42">
        <f t="shared" si="60"/>
        <v>0</v>
      </c>
      <c r="I158" s="42">
        <f t="shared" si="60"/>
        <v>0</v>
      </c>
      <c r="J158" s="42">
        <f t="shared" si="60"/>
        <v>0</v>
      </c>
      <c r="K158" s="42">
        <f t="shared" si="60"/>
        <v>0</v>
      </c>
      <c r="L158" s="43">
        <f t="shared" si="60"/>
        <v>0</v>
      </c>
    </row>
    <row r="159" spans="1:12" ht="30" customHeight="1" x14ac:dyDescent="0.25">
      <c r="A159" s="135"/>
      <c r="B159" s="137" t="s">
        <v>170</v>
      </c>
      <c r="C159" s="49" t="s">
        <v>171</v>
      </c>
      <c r="D159" s="50">
        <v>0</v>
      </c>
      <c r="E159" s="51">
        <v>0</v>
      </c>
      <c r="F159" s="115"/>
      <c r="G159" s="83"/>
      <c r="H159" s="84"/>
      <c r="I159" s="71"/>
      <c r="J159" s="84"/>
      <c r="K159" s="84"/>
      <c r="L159" s="116"/>
    </row>
    <row r="160" spans="1:12" ht="30" customHeight="1" x14ac:dyDescent="0.25">
      <c r="A160" s="135"/>
      <c r="B160" s="138"/>
      <c r="C160" s="55" t="s">
        <v>172</v>
      </c>
      <c r="D160" s="56">
        <v>0</v>
      </c>
      <c r="E160" s="57">
        <v>0</v>
      </c>
      <c r="F160" s="94"/>
      <c r="G160" s="95"/>
      <c r="H160" s="113"/>
      <c r="I160" s="73"/>
      <c r="J160" s="113"/>
      <c r="K160" s="113"/>
      <c r="L160" s="114"/>
    </row>
    <row r="161" spans="1:12" ht="30" customHeight="1" x14ac:dyDescent="0.25">
      <c r="A161" s="135"/>
      <c r="B161" s="138"/>
      <c r="C161" s="55" t="s">
        <v>173</v>
      </c>
      <c r="D161" s="56">
        <v>0</v>
      </c>
      <c r="E161" s="57">
        <v>0</v>
      </c>
      <c r="F161" s="94"/>
      <c r="G161" s="95"/>
      <c r="H161" s="113"/>
      <c r="I161" s="73"/>
      <c r="J161" s="113"/>
      <c r="K161" s="113"/>
      <c r="L161" s="114"/>
    </row>
    <row r="162" spans="1:12" ht="30" customHeight="1" x14ac:dyDescent="0.25">
      <c r="A162" s="135"/>
      <c r="B162" s="149"/>
      <c r="C162" s="97" t="s">
        <v>8</v>
      </c>
      <c r="D162" s="98">
        <f>SUM(D159:D161)</f>
        <v>0</v>
      </c>
      <c r="E162" s="99">
        <f t="shared" ref="E162:L162" si="61">SUM(E159:E161)</f>
        <v>0</v>
      </c>
      <c r="F162" s="100">
        <f t="shared" si="61"/>
        <v>0</v>
      </c>
      <c r="G162" s="101">
        <f t="shared" si="61"/>
        <v>0</v>
      </c>
      <c r="H162" s="101">
        <f t="shared" si="61"/>
        <v>0</v>
      </c>
      <c r="I162" s="101">
        <f t="shared" si="61"/>
        <v>0</v>
      </c>
      <c r="J162" s="101">
        <f t="shared" si="61"/>
        <v>0</v>
      </c>
      <c r="K162" s="101">
        <f t="shared" si="61"/>
        <v>0</v>
      </c>
      <c r="L162" s="102">
        <f t="shared" si="61"/>
        <v>0</v>
      </c>
    </row>
    <row r="163" spans="1:12" ht="30" customHeight="1" x14ac:dyDescent="0.25">
      <c r="A163" s="135"/>
      <c r="B163" s="131" t="s">
        <v>174</v>
      </c>
      <c r="C163" s="117" t="s">
        <v>175</v>
      </c>
      <c r="D163" s="56">
        <v>0</v>
      </c>
      <c r="E163" s="57">
        <v>0</v>
      </c>
      <c r="F163" s="118"/>
      <c r="G163" s="119"/>
      <c r="H163" s="119"/>
      <c r="I163" s="119"/>
      <c r="J163" s="119"/>
      <c r="K163" s="119"/>
      <c r="L163" s="120"/>
    </row>
    <row r="164" spans="1:12" ht="30" customHeight="1" x14ac:dyDescent="0.25">
      <c r="A164" s="135"/>
      <c r="B164" s="131"/>
      <c r="C164" s="55" t="s">
        <v>176</v>
      </c>
      <c r="D164" s="56">
        <v>0</v>
      </c>
      <c r="E164" s="57">
        <v>0</v>
      </c>
      <c r="F164" s="118"/>
      <c r="G164" s="119"/>
      <c r="H164" s="119"/>
      <c r="I164" s="119"/>
      <c r="J164" s="119"/>
      <c r="K164" s="119"/>
      <c r="L164" s="120"/>
    </row>
    <row r="165" spans="1:12" ht="30" customHeight="1" x14ac:dyDescent="0.25">
      <c r="A165" s="135"/>
      <c r="B165" s="131"/>
      <c r="C165" s="55" t="s">
        <v>177</v>
      </c>
      <c r="D165" s="56">
        <v>0</v>
      </c>
      <c r="E165" s="57">
        <v>0</v>
      </c>
      <c r="F165" s="118"/>
      <c r="G165" s="119"/>
      <c r="H165" s="119"/>
      <c r="I165" s="119"/>
      <c r="J165" s="119"/>
      <c r="K165" s="119"/>
      <c r="L165" s="120"/>
    </row>
    <row r="166" spans="1:12" ht="30" customHeight="1" x14ac:dyDescent="0.25">
      <c r="A166" s="135"/>
      <c r="B166" s="131"/>
      <c r="C166" s="55" t="s">
        <v>178</v>
      </c>
      <c r="D166" s="56">
        <v>0</v>
      </c>
      <c r="E166" s="57">
        <v>0</v>
      </c>
      <c r="F166" s="118"/>
      <c r="G166" s="119"/>
      <c r="H166" s="119"/>
      <c r="I166" s="119"/>
      <c r="J166" s="119"/>
      <c r="K166" s="119"/>
      <c r="L166" s="120"/>
    </row>
    <row r="167" spans="1:12" ht="30" customHeight="1" x14ac:dyDescent="0.25">
      <c r="A167" s="135"/>
      <c r="B167" s="131"/>
      <c r="C167" s="55" t="s">
        <v>179</v>
      </c>
      <c r="D167" s="56">
        <v>0</v>
      </c>
      <c r="E167" s="57">
        <v>0</v>
      </c>
      <c r="F167" s="118"/>
      <c r="G167" s="119"/>
      <c r="H167" s="119"/>
      <c r="I167" s="119"/>
      <c r="J167" s="119"/>
      <c r="K167" s="119"/>
      <c r="L167" s="120"/>
    </row>
    <row r="168" spans="1:12" ht="30" customHeight="1" x14ac:dyDescent="0.25">
      <c r="A168" s="135"/>
      <c r="B168" s="131"/>
      <c r="C168" s="55" t="s">
        <v>180</v>
      </c>
      <c r="D168" s="56">
        <v>0</v>
      </c>
      <c r="E168" s="57">
        <v>0</v>
      </c>
      <c r="F168" s="118"/>
      <c r="G168" s="119"/>
      <c r="H168" s="119"/>
      <c r="I168" s="119"/>
      <c r="J168" s="119"/>
      <c r="K168" s="119"/>
      <c r="L168" s="120"/>
    </row>
    <row r="169" spans="1:12" ht="30" customHeight="1" x14ac:dyDescent="0.25">
      <c r="A169" s="135"/>
      <c r="B169" s="131"/>
      <c r="C169" s="55" t="s">
        <v>181</v>
      </c>
      <c r="D169" s="56">
        <v>0</v>
      </c>
      <c r="E169" s="57">
        <v>0</v>
      </c>
      <c r="F169" s="118"/>
      <c r="G169" s="119"/>
      <c r="H169" s="119"/>
      <c r="I169" s="119"/>
      <c r="J169" s="119"/>
      <c r="K169" s="119"/>
      <c r="L169" s="120"/>
    </row>
    <row r="170" spans="1:12" ht="30" customHeight="1" x14ac:dyDescent="0.25">
      <c r="A170" s="135"/>
      <c r="B170" s="131"/>
      <c r="C170" s="55" t="s">
        <v>182</v>
      </c>
      <c r="D170" s="56">
        <v>0</v>
      </c>
      <c r="E170" s="57">
        <v>0</v>
      </c>
      <c r="F170" s="118"/>
      <c r="G170" s="119"/>
      <c r="H170" s="119"/>
      <c r="I170" s="119"/>
      <c r="J170" s="119"/>
      <c r="K170" s="119"/>
      <c r="L170" s="120"/>
    </row>
    <row r="171" spans="1:12" ht="30" customHeight="1" x14ac:dyDescent="0.25">
      <c r="A171" s="135"/>
      <c r="B171" s="131"/>
      <c r="C171" s="55" t="s">
        <v>183</v>
      </c>
      <c r="D171" s="56">
        <v>0</v>
      </c>
      <c r="E171" s="57">
        <v>0</v>
      </c>
      <c r="F171" s="118"/>
      <c r="G171" s="119"/>
      <c r="H171" s="119"/>
      <c r="I171" s="119"/>
      <c r="J171" s="119"/>
      <c r="K171" s="119"/>
      <c r="L171" s="120"/>
    </row>
    <row r="172" spans="1:12" ht="30" customHeight="1" thickBot="1" x14ac:dyDescent="0.3">
      <c r="A172" s="146"/>
      <c r="B172" s="150"/>
      <c r="C172" s="97" t="s">
        <v>8</v>
      </c>
      <c r="D172" s="98">
        <f t="shared" ref="D172:L172" si="62">SUM(D163:D171)</f>
        <v>0</v>
      </c>
      <c r="E172" s="99">
        <f t="shared" si="62"/>
        <v>0</v>
      </c>
      <c r="F172" s="100">
        <f t="shared" si="62"/>
        <v>0</v>
      </c>
      <c r="G172" s="101">
        <f t="shared" si="62"/>
        <v>0</v>
      </c>
      <c r="H172" s="101">
        <f t="shared" si="62"/>
        <v>0</v>
      </c>
      <c r="I172" s="101">
        <f t="shared" si="62"/>
        <v>0</v>
      </c>
      <c r="J172" s="101">
        <f t="shared" si="62"/>
        <v>0</v>
      </c>
      <c r="K172" s="101">
        <f t="shared" si="62"/>
        <v>0</v>
      </c>
      <c r="L172" s="102">
        <f t="shared" si="62"/>
        <v>0</v>
      </c>
    </row>
    <row r="173" spans="1:12" x14ac:dyDescent="0.25">
      <c r="A173" s="121"/>
    </row>
    <row r="174" spans="1:12" ht="15.75" thickBot="1" x14ac:dyDescent="0.3">
      <c r="A174" s="81"/>
    </row>
    <row r="175" spans="1:12" ht="52.5" customHeight="1" thickBot="1" x14ac:dyDescent="0.3">
      <c r="C175" s="151" t="s">
        <v>8</v>
      </c>
      <c r="D175" s="152">
        <f>D172+D162+D158+D148+D142+D138+D136+D132+D124+D118+D111+D106+D101+D94+D84+D82+D72+D67+D61+D57+D51+D49+D47+D43+D39+D34+D29+D24+D12+D5</f>
        <v>69525.997999999992</v>
      </c>
      <c r="E175" s="153">
        <v>1</v>
      </c>
      <c r="F175" s="152">
        <f t="shared" ref="F175:L175" si="63">F172+F162+F158+F148+F142+F138+F136+F132+F124+F118+F111+F106+F101+F94+F84+F82+F72+F67+F61+F57+F51+F49+F47+F43+F39+F34+F29+F24+F12+F5</f>
        <v>491.6</v>
      </c>
      <c r="G175" s="152">
        <f t="shared" si="63"/>
        <v>21503.177999999996</v>
      </c>
      <c r="H175" s="152">
        <f t="shared" si="63"/>
        <v>25595.364999999998</v>
      </c>
      <c r="I175" s="152">
        <f t="shared" si="63"/>
        <v>19137.153999999999</v>
      </c>
      <c r="J175" s="152">
        <f t="shared" si="63"/>
        <v>1730.6669999999999</v>
      </c>
      <c r="K175" s="152">
        <f t="shared" si="63"/>
        <v>785.66699999999992</v>
      </c>
      <c r="L175" s="154">
        <f t="shared" si="63"/>
        <v>282.36699999999996</v>
      </c>
    </row>
  </sheetData>
  <mergeCells count="40">
    <mergeCell ref="A133:A142"/>
    <mergeCell ref="B133:B136"/>
    <mergeCell ref="B137:B138"/>
    <mergeCell ref="B139:B142"/>
    <mergeCell ref="A143:A172"/>
    <mergeCell ref="B143:B148"/>
    <mergeCell ref="B149:B158"/>
    <mergeCell ref="B159:B162"/>
    <mergeCell ref="B163:B172"/>
    <mergeCell ref="A102:A118"/>
    <mergeCell ref="B102:B106"/>
    <mergeCell ref="B107:B111"/>
    <mergeCell ref="B112:B118"/>
    <mergeCell ref="A119:A132"/>
    <mergeCell ref="B119:B124"/>
    <mergeCell ref="B125:B132"/>
    <mergeCell ref="A83:A101"/>
    <mergeCell ref="B83:B84"/>
    <mergeCell ref="B85:B94"/>
    <mergeCell ref="B95:B101"/>
    <mergeCell ref="A40:A51"/>
    <mergeCell ref="B40:B43"/>
    <mergeCell ref="B44:B47"/>
    <mergeCell ref="B48:B49"/>
    <mergeCell ref="B50:B51"/>
    <mergeCell ref="A52:A57"/>
    <mergeCell ref="B52:B57"/>
    <mergeCell ref="A58:A82"/>
    <mergeCell ref="B58:B61"/>
    <mergeCell ref="B62:B67"/>
    <mergeCell ref="B68:B72"/>
    <mergeCell ref="B73:B82"/>
    <mergeCell ref="A2:A24"/>
    <mergeCell ref="B2:B5"/>
    <mergeCell ref="B6:B12"/>
    <mergeCell ref="B13:B24"/>
    <mergeCell ref="A25:A39"/>
    <mergeCell ref="B25:B29"/>
    <mergeCell ref="B30:B34"/>
    <mergeCell ref="B35:B39"/>
  </mergeCells>
  <printOptions horizontalCentered="1"/>
  <pageMargins left="0.23622047244094491" right="0.23622047244094491" top="0.43307086614173229" bottom="0.35433070866141736" header="0.24" footer="0.39370078740157483"/>
  <pageSetup paperSize="8" scale="35" fitToHeight="0" orientation="landscape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periodificación compon-invers</vt:lpstr>
      <vt:lpstr>'periodificación compon-invers'!Área_de_impresión</vt:lpstr>
      <vt:lpstr>'periodificación compon-invers'!Títulos_a_imprimir</vt:lpstr>
    </vt:vector>
  </TitlesOfParts>
  <Company>Generalitat Valenciana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BARRERA MARTÍNEZ, ANA</dc:creator>
  <cp:lastModifiedBy>DELGADO DE LAS MARINAS, JULIÁN</cp:lastModifiedBy>
  <dcterms:created xsi:type="dcterms:W3CDTF">2021-06-23T10:08:01Z</dcterms:created>
  <dcterms:modified xsi:type="dcterms:W3CDTF">2021-07-13T12:52:47Z</dcterms:modified>
</cp:coreProperties>
</file>